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Dataserver2021\総務課\LANDISKSOUMU\01_総務課財政係\10_財務諸表・財政事情・財政状況調査　関係\財政状況資料集の作成及び提出について\R06財政状況資料集の作成及び提出\8.3.10【照会310〆、323正午〆】令和６年度財政状況資料集の作成及び提出について\提出\"/>
    </mc:Choice>
  </mc:AlternateContent>
  <xr:revisionPtr revIDLastSave="0" documentId="13_ncr:1_{16052064-B479-43A2-A82A-A366565FF587}" xr6:coauthVersionLast="47" xr6:coauthVersionMax="47" xr10:uidLastSave="{00000000-0000-0000-0000-000000000000}"/>
  <bookViews>
    <workbookView xWindow="-120" yWindow="-120" windowWidth="29040" windowHeight="158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23" i="12" l="1"/>
  <c r="AF63" i="12"/>
  <c r="AF88" i="12"/>
  <c r="AU63" i="12"/>
  <c r="AP63" i="12"/>
  <c r="AA69" i="12"/>
  <c r="AA68" i="12"/>
  <c r="AA34" i="12"/>
  <c r="AA33" i="12"/>
  <c r="AA32" i="12"/>
  <c r="AA31" i="12"/>
  <c r="AA30" i="12"/>
  <c r="AA29" i="12"/>
  <c r="AA28" i="12"/>
  <c r="AA7"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E35" i="10"/>
  <c r="C35" i="10"/>
  <c r="CO34" i="10"/>
  <c r="BW34" i="10"/>
  <c r="BW35" i="10" s="1"/>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<sst xmlns="http://schemas.openxmlformats.org/spreadsheetml/2006/main" count="1102" uniqueCount="559">
  <si>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</si>
  <si>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</si>
  <si>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</si>
  <si>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</si>
  <si>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</si>
  <si>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</si>
  <si>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</si>
  <si>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</si>
  <si>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</si>
  <si>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</si>
  <si>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</si>
  <si>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</si>
  <si>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</si>
  <si>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</si>
  <si>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</si>
  <si>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</si>
  <si>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</si>
  <si>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</si>
  <si>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</si>
  <si>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</si>
  <si>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</si>
  <si>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</si>
  <si>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</si>
  <si>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</si>
  <si>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</si>
  <si>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</si>
  <si>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</si>
  <si>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</si>
  <si>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</si>
  <si>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</si>
  <si>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</si>
  <si>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</si>
  <si>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</si>
  <si>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</si>
  <si>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</si>
  <si>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</si>
  <si>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</si>
  <si>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</si>
  <si>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</si>
  <si>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</si>
  <si>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</si>
  <si>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</si>
  <si>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</si>
  <si>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</si>
  <si>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</si>
  <si>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</si>
  <si>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</si>
  <si>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</si>
  <si>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</si>
  <si>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</si>
  <si>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</si>
  <si>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</si>
  <si>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</si>
  <si>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</si>
  <si>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</si>
  <si>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</si>
  <si>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</si>
  <si>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</si>
  <si>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</si>
  <si>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</si>
  <si>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</si>
  <si>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</si>
  <si>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</si>
  <si>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</si>
  <si>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</si>
  <si>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</si>
  <si>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</si>
  <si>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</si>
  <si>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</si>
  <si>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</si>
  <si>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</si>
  <si>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</si>
  <si>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</si>
  <si>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</si>
  <si>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</si>
  <si>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</si>
  <si>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</si>
  <si>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</si>
  <si>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</si>
  <si>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</si>
  <si>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</si>
  <si>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</si>
  <si>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</si>
  <si>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</si>
  <si>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</si>
  <si>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</si>
  <si>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</si>
  <si>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</si>
  <si>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</si>
  <si>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</si>
  <si>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</si>
  <si>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</si>
  <si>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</si>
  <si>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</si>
  <si>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天塩町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</si>
  <si>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</si>
  <si>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</si>
  <si>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</si>
  <si>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</si>
  <si>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</si>
  <si>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</si>
  <si>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</si>
  <si>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</si>
  <si>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</si>
  <si>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</si>
  <si>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</si>
  <si>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</si>
  <si>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</si>
  <si>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</si>
  <si>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</si>
  <si>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</si>
  <si>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</si>
  <si>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</si>
  <si>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</si>
  <si>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</si>
  <si>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</si>
  <si>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</si>
  <si>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</si>
  <si>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</si>
  <si>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</si>
  <si>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</si>
  <si>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</si>
  <si>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</si>
  <si>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</si>
  <si>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</si>
  <si>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</si>
  <si>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</si>
  <si>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</si>
  <si>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</si>
  <si>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</si>
  <si>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</si>
  <si>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</si>
  <si>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</si>
  <si>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</si>
  <si>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</si>
  <si>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</si>
  <si>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</si>
  <si>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</si>
  <si>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</si>
  <si>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</si>
  <si>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</si>
  <si>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</si>
  <si>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</si>
  <si>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</si>
  <si>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</si>
  <si>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</si>
  <si>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</si>
  <si>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</si>
  <si>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</si>
  <si>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</si>
  <si>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</si>
  <si>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</si>
  <si>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</si>
  <si>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</si>
  <si>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</si>
  <si>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</si>
  <si>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</si>
  <si>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</si>
  <si>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</si>
  <si>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</si>
  <si>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</si>
  <si>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</si>
  <si>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</si>
  <si>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</si>
  <si>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</si>
  <si>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</si>
  <si>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</si>
  <si>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</si>
  <si>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</si>
  <si>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</si>
  <si>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</si>
  <si>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</si>
  <si>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</si>
  <si>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</si>
  <si>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</si>
  <si>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</si>
  <si>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</si>
  <si>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</si>
  <si>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</si>
  <si>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</si>
  <si>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</si>
  <si>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</si>
  <si>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</si>
  <si>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</si>
  <si>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</si>
  <si>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</si>
  <si>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</si>
  <si>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</si>
  <si>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</si>
  <si>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</si>
  <si>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</si>
  <si>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</si>
  <si>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</si>
  <si>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</si>
  <si>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</si>
  <si>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</si>
  <si>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</si>
  <si>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</si>
  <si>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</si>
  <si>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</si>
  <si>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</si>
  <si>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</si>
  <si>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</si>
  <si>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北海道天塩町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</si>
  <si>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</si>
  <si>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</si>
  <si>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</si>
  <si>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</si>
  <si>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</si>
  <si>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</si>
  <si>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</si>
  <si>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</si>
  <si>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</si>
  <si>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</si>
  <si>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</si>
  <si>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</si>
  <si>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</si>
  <si>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</si>
  <si>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</si>
  <si>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</si>
  <si>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</si>
  <si>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</si>
  <si>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</si>
  <si>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</si>
  <si>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</si>
  <si>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</si>
  <si>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</si>
  <si>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</si>
  <si>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</si>
  <si>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</si>
  <si>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</si>
  <si>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</si>
  <si>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</si>
  <si>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</si>
  <si>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</si>
  <si>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</si>
  <si>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</si>
  <si>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</si>
  <si>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</si>
  <si>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</si>
  <si>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</si>
  <si>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</si>
  <si>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</si>
  <si>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</si>
  <si>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</si>
  <si>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</si>
  <si>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</si>
  <si>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</si>
  <si>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</si>
  <si>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</si>
  <si>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</si>
  <si>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</si>
  <si>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</si>
  <si>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</si>
  <si>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</si>
  <si>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</si>
  <si>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</si>
  <si>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</si>
  <si>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</si>
  <si>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</si>
  <si>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</si>
  <si>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</si>
  <si>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</si>
  <si>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</si>
  <si>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</si>
  <si>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</si>
  <si>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</si>
  <si>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</si>
  <si>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</si>
  <si>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</si>
  <si>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</si>
  <si>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</si>
  <si>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</si>
  <si>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</si>
  <si>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</si>
  <si>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</si>
  <si>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</si>
  <si>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</si>
  <si>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</si>
  <si>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</si>
  <si>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</si>
  <si>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</si>
  <si>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</si>
  <si>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</si>
  <si>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</si>
  <si>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</si>
  <si>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</si>
  <si>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</si>
  <si>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</si>
  <si>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</si>
  <si>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</si>
  <si>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</si>
  <si>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</si>
  <si>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</si>
  <si>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</si>
  <si>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</si>
  <si>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</si>
  <si>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</si>
  <si>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</si>
  <si>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</si>
  <si>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</si>
  <si>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</si>
  <si>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</si>
  <si>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</si>
  <si>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</si>
  <si>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</si>
  <si>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</si>
  <si>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</si>
  <si>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</si>
  <si>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</si>
  <si>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</si>
  <si>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</si>
  <si>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</si>
  <si>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</si>
  <si>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</si>
  <si>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</si>
  <si>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</si>
  <si>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</si>
  <si>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</si>
  <si>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</si>
  <si>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</si>
  <si>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</si>
  <si>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</si>
  <si>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</si>
  <si>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</si>
  <si>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</si>
  <si>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</si>
  <si>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</si>
  <si>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</si>
  <si>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</si>
  <si>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</si>
  <si>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</si>
  <si>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</si>
  <si>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</si>
  <si>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</si>
  <si>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</si>
  <si>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</si>
  <si>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</si>
  <si>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</si>
  <si>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</si>
  <si>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</si>
  <si>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</si>
  <si>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</si>
  <si>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</si>
  <si>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</si>
  <si>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</si>
  <si>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</si>
  <si>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</si>
  <si>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</si>
  <si>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</si>
  <si>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</si>
  <si>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</si>
  <si>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</si>
  <si>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</si>
  <si>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北海道天塩町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</si>
  <si>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</si>
  <si>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</si>
  <si>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</si>
  <si>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</si>
  <si>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</si>
  <si>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</si>
  <si>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</si>
  <si>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</si>
  <si>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</si>
  <si>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</si>
  <si>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</si>
  <si>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</si>
  <si>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</si>
  <si>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</si>
  <si>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</si>
  <si>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</si>
  <si>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</si>
  <si>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</si>
  <si>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</si>
  <si>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</si>
  <si>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</si>
  <si>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</si>
  <si>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</si>
  <si>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</si>
  <si>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</si>
  <si>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</si>
  <si>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</si>
  <si>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</si>
  <si>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</si>
  <si>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</si>
  <si>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</si>
  <si>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</si>
  <si>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</si>
  <si>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</si>
  <si>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</si>
  <si>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</si>
  <si>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国民健康保険病院事業特別会計</t>
    <phoneticPr fontId="5"/>
  </si>
  <si>
    <t>法適用企業</t>
    <phoneticPr fontId="5"/>
  </si>
  <si>
    <t>簡易水道事業会計</t>
    <phoneticPr fontId="5"/>
  </si>
  <si>
    <t>下水道事業会計</t>
    <phoneticPr fontId="5"/>
  </si>
  <si>
    <t>町民保養センター事業特別会計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</si>
  <si>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</si>
  <si>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</si>
  <si>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</si>
  <si>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</si>
  <si>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</si>
  <si>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</si>
  <si>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</si>
  <si>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</si>
  <si>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</si>
  <si>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</si>
  <si>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</si>
  <si>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</si>
  <si>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</si>
  <si>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</si>
  <si>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</si>
  <si>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</si>
  <si>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</si>
  <si>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</si>
  <si>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</si>
  <si>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</si>
  <si>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</si>
  <si>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</si>
  <si>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</si>
  <si>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</si>
  <si>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</si>
  <si>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</si>
  <si>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</si>
  <si>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</si>
  <si>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</si>
  <si>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</si>
  <si>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</si>
  <si>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</si>
  <si>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</si>
  <si>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</si>
  <si>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</si>
  <si>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</si>
  <si>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</si>
  <si>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</si>
  <si>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</si>
  <si>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</si>
  <si>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</si>
  <si>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</si>
  <si>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</si>
  <si>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</si>
  <si>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</si>
  <si>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</si>
  <si>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</si>
  <si>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</si>
  <si>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</si>
  <si>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</si>
  <si>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</si>
  <si>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</si>
  <si>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</si>
  <si>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</si>
  <si>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</si>
  <si>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</si>
  <si>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</si>
  <si>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</si>
  <si>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</si>
  <si>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</si>
  <si>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</si>
  <si>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</si>
  <si>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</si>
  <si>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</si>
  <si>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</si>
  <si>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</si>
  <si>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</si>
  <si>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</si>
  <si>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</si>
  <si>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</si>
  <si>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</si>
  <si>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</si>
  <si>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</si>
  <si>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</si>
  <si>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</si>
  <si>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</si>
  <si>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</si>
  <si>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</si>
  <si>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</si>
  <si>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</si>
  <si>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</si>
  <si>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</si>
  <si>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</si>
  <si>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</si>
  <si>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</si>
  <si>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</si>
  <si>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</si>
  <si>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</si>
  <si>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</si>
  <si>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</si>
  <si>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</si>
  <si>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</si>
  <si>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</si>
  <si>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</si>
  <si>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</si>
  <si>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</si>
  <si>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</si>
  <si>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</si>
  <si>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</si>
  <si>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</si>
  <si>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</si>
  <si>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</si>
  <si>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</si>
  <si>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</si>
  <si>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</si>
  <si>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</si>
  <si>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</si>
  <si>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</si>
  <si>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</si>
  <si>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</si>
  <si>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</si>
  <si>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</si>
  <si>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</si>
  <si>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</si>
  <si>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</si>
  <si>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</si>
  <si>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</si>
  <si>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</si>
  <si>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</si>
  <si>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</si>
  <si>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</si>
  <si>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</si>
  <si>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</si>
  <si>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</si>
  <si>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</si>
  <si>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</si>
  <si>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</si>
  <si>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</si>
  <si>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</si>
  <si>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</si>
  <si>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</si>
  <si>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</si>
  <si>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</si>
  <si>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</si>
  <si>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</si>
  <si>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</si>
  <si>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</si>
  <si>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6.15</t>
  </si>
  <si>
    <t>▲ 1.06</t>
  </si>
  <si>
    <t>▲ 1.43</t>
  </si>
  <si>
    <t>一般会計</t>
  </si>
  <si>
    <t>国民健康保険病院事業特別会計</t>
  </si>
  <si>
    <t>簡易水道事業会計</t>
  </si>
  <si>
    <t>下水道事業会計</t>
  </si>
  <si>
    <t>介護保険特別会計</t>
  </si>
  <si>
    <t>国民健康保険特別会計</t>
  </si>
  <si>
    <t>町民保養センター事業特別会計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</si>
  <si>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</si>
  <si>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</si>
  <si>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</si>
  <si>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</si>
  <si>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</si>
  <si>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</si>
  <si>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</si>
  <si>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</si>
  <si>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</si>
  <si>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北留萌消防組合</t>
    <rPh sb="0" eb="1">
      <t>キタ</t>
    </rPh>
    <rPh sb="1" eb="3">
      <t>ルモイ</t>
    </rPh>
    <rPh sb="3" eb="5">
      <t>ショウボウ</t>
    </rPh>
    <rPh sb="5" eb="7">
      <t>クミアイ</t>
    </rPh>
    <phoneticPr fontId="2"/>
  </si>
  <si>
    <t>西天北五町衛生施設組合</t>
    <rPh sb="0" eb="3">
      <t>ニシテンポク</t>
    </rPh>
    <rPh sb="3" eb="5">
      <t>ゴチョウ</t>
    </rPh>
    <rPh sb="5" eb="7">
      <t>エイセイ</t>
    </rPh>
    <rPh sb="7" eb="9">
      <t>シセツ</t>
    </rPh>
    <rPh sb="9" eb="11">
      <t>クミアイ</t>
    </rPh>
    <phoneticPr fontId="2"/>
  </si>
  <si>
    <t>ふるさと応援基金</t>
    <rPh sb="4" eb="6">
      <t>オウエン</t>
    </rPh>
    <rPh sb="6" eb="8">
      <t>キキン</t>
    </rPh>
    <phoneticPr fontId="5"/>
  </si>
  <si>
    <t>天塩町振興基金</t>
    <rPh sb="0" eb="3">
      <t>テシオチョウ</t>
    </rPh>
    <rPh sb="3" eb="5">
      <t>シンコウ</t>
    </rPh>
    <rPh sb="5" eb="7">
      <t>キキン</t>
    </rPh>
    <phoneticPr fontId="38"/>
  </si>
  <si>
    <t>地域福祉基金</t>
    <rPh sb="0" eb="2">
      <t>チイキ</t>
    </rPh>
    <rPh sb="2" eb="4">
      <t>フクシ</t>
    </rPh>
    <rPh sb="4" eb="6">
      <t>キキン</t>
    </rPh>
    <phoneticPr fontId="38"/>
  </si>
  <si>
    <t>町営草地基金</t>
    <rPh sb="0" eb="2">
      <t>チョウエイ</t>
    </rPh>
    <rPh sb="2" eb="4">
      <t>ソウチ</t>
    </rPh>
    <rPh sb="4" eb="6">
      <t>キキン</t>
    </rPh>
    <phoneticPr fontId="38"/>
  </si>
  <si>
    <t>森林環境譲与税基金</t>
    <rPh sb="0" eb="2">
      <t>シンリン</t>
    </rPh>
    <rPh sb="2" eb="4">
      <t>カンキョウ</t>
    </rPh>
    <rPh sb="4" eb="7">
      <t>ジョウヨゼイ</t>
    </rPh>
    <rPh sb="7" eb="9">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</si>
</sst>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39A-4036-A438-FA96252DE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147182</c:v>
                </c:pt>
                <c:pt idx="1">
                  <c:v>128929</c:v>
                </c:pt>
                <c:pt idx="2">
                  <c:v>310953</c:v>
                </c:pt>
                <c:pt idx="3">
                  <c:v>127546</c:v>
                </c:pt>
                <c:pt idx="4">
                  <c:v>215626</c:v>
                </c:pt>
              </c:numCache>
            </c:numRef>
          </c:val>
          <c:smooth val="0"/>
          <c:extLst>
            <c:ext xmlns:c16="http://schemas.microsoft.com/office/drawing/2014/chart" uri="{C3380CC4-5D6E-409C-BE32-E72D297353CC}">
              <c16:uniqueId val="{00000001-839A-4036-A438-FA96252DE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2.56</c:v>
                </c:pt>
                <c:pt idx="1">
                  <c:v>10.96</c:v>
                </c:pt>
                <c:pt idx="2">
                  <c:v>3.71</c:v>
                </c:pt>
                <c:pt idx="3">
                  <c:v>2.36</c:v>
                </c:pt>
                <c:pt idx="4">
                  <c:v>2.68</c:v>
                </c:pt>
              </c:numCache>
            </c:numRef>
          </c:val>
          <c:extLst>
            <c:ext xmlns:c16="http://schemas.microsoft.com/office/drawing/2014/chart" uri="{C3380CC4-5D6E-409C-BE32-E72D297353CC}">
              <c16:uniqueId val="{00000000-C3B2-4500-8B11-F3A340A812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22.55</c:v>
                </c:pt>
                <c:pt idx="1">
                  <c:v>21.17</c:v>
                </c:pt>
                <c:pt idx="2">
                  <c:v>22.78</c:v>
                </c:pt>
                <c:pt idx="3">
                  <c:v>23.39</c:v>
                </c:pt>
                <c:pt idx="4">
                  <c:v>21.59</c:v>
                </c:pt>
              </c:numCache>
            </c:numRef>
          </c:val>
          <c:extLst>
            <c:ext xmlns:c16="http://schemas.microsoft.com/office/drawing/2014/chart" uri="{C3380CC4-5D6E-409C-BE32-E72D297353CC}">
              <c16:uniqueId val="{00000001-C3B2-4500-8B11-F3A340A812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-0.38</c:v>
                </c:pt>
                <c:pt idx="1">
                  <c:v>8.5500000000000007</c:v>
                </c:pt>
                <c:pt idx="2">
                  <c:v>-6.15</c:v>
                </c:pt>
                <c:pt idx="3">
                  <c:v>-1.06</c:v>
                </c:pt>
                <c:pt idx="4">
                  <c:v>-1.43</c:v>
                </c:pt>
              </c:numCache>
            </c:numRef>
          </c:val>
          <c:smooth val="0"/>
          <c:extLst>
            <c:ext xmlns:c16="http://schemas.microsoft.com/office/drawing/2014/chart" uri="{C3380CC4-5D6E-409C-BE32-E72D297353CC}">
              <c16:uniqueId val="{00000002-C3B2-4500-8B11-F3A340A812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0.48</c:v>
                </c:pt>
                <c:pt idx="4">
                  <c:v>#N/A</c:v>
                </c:pt>
                <c:pt idx="5">
                  <c:v>0.35</c:v>
                </c:pt>
                <c:pt idx="6">
                  <c:v>#N/A</c:v>
                </c:pt>
                <c:pt idx="7">
                  <c:v>0.93</c:v>
                </c:pt>
                <c:pt idx="8">
                  <c:v>0</c:v>
                </c:pt>
                <c:pt idx="9">
                  <c:v>0</c:v>
                </c:pt>
              </c:numCache>
            </c:numRef>
          </c:val>
          <c:extLst>
            <c:ext xmlns:c16="http://schemas.microsoft.com/office/drawing/2014/chart" uri="{C3380CC4-5D6E-409C-BE32-E72D297353CC}">
              <c16:uniqueId val="{00000000-093A-45D4-8AC0-450451705A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3A-45D4-8AC0-450451705A8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2-093A-45D4-8AC0-450451705A82}"/>
            </c:ext>
          </c:extLst>
        </c:ser>
        <c:ser>
          <c:idx val="3"/>
          <c:order val="3"/>
          <c:tx>
            <c:strRef>
              <c:f>データシート!$A$30</c:f>
              <c:strCache>
                <c:ptCount val="1"/>
                <c:pt idx="0">
                  <c:v>町民保養センター事業特別会計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093A-45D4-8AC0-450451705A8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0.59</c:v>
                </c:pt>
                <c:pt idx="2">
                  <c:v>#N/A</c:v>
                </c:pt>
                <c:pt idx="3">
                  <c:v>0.34</c:v>
                </c:pt>
                <c:pt idx="4">
                  <c:v>#N/A</c:v>
                </c:pt>
                <c:pt idx="5">
                  <c:v>0</c:v>
                </c:pt>
                <c:pt idx="6">
                  <c:v>#N/A</c:v>
                </c:pt>
                <c:pt idx="7">
                  <c:v>0.02</c:v>
                </c:pt>
                <c:pt idx="8">
                  <c:v>#N/A</c:v>
                </c:pt>
                <c:pt idx="9">
                  <c:v>0.17</c:v>
                </c:pt>
              </c:numCache>
            </c:numRef>
          </c:val>
          <c:extLst>
            <c:ext xmlns:c16="http://schemas.microsoft.com/office/drawing/2014/chart" uri="{C3380CC4-5D6E-409C-BE32-E72D297353CC}">
              <c16:uniqueId val="{00000004-093A-45D4-8AC0-450451705A8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0.37</c:v>
                </c:pt>
                <c:pt idx="4">
                  <c:v>#N/A</c:v>
                </c:pt>
                <c:pt idx="5">
                  <c:v>0.91</c:v>
                </c:pt>
                <c:pt idx="6">
                  <c:v>#N/A</c:v>
                </c:pt>
                <c:pt idx="7">
                  <c:v>1.23</c:v>
                </c:pt>
                <c:pt idx="8">
                  <c:v>#N/A</c:v>
                </c:pt>
                <c:pt idx="9">
                  <c:v>0.23</c:v>
                </c:pt>
              </c:numCache>
            </c:numRef>
          </c:val>
          <c:extLst>
            <c:ext xmlns:c16="http://schemas.microsoft.com/office/drawing/2014/chart" uri="{C3380CC4-5D6E-409C-BE32-E72D297353CC}">
              <c16:uniqueId val="{00000005-093A-45D4-8AC0-450451705A8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6-093A-45D4-8AC0-450451705A8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1.39</c:v>
                </c:pt>
              </c:numCache>
            </c:numRef>
          </c:val>
          <c:extLst>
            <c:ext xmlns:c16="http://schemas.microsoft.com/office/drawing/2014/chart" uri="{C3380CC4-5D6E-409C-BE32-E72D297353CC}">
              <c16:uniqueId val="{00000007-093A-45D4-8AC0-450451705A82}"/>
            </c:ext>
          </c:extLst>
        </c:ser>
        <c:ser>
          <c:idx val="8"/>
          <c:order val="8"/>
          <c:tx>
            <c:strRef>
              <c:f>データシート!$A$35</c:f>
              <c:strCache>
                <c:ptCount val="1"/>
                <c:pt idx="0">
                  <c:v>国民健康保険病院事業特別会計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1.59</c:v>
                </c:pt>
                <c:pt idx="2">
                  <c:v>#N/A</c:v>
                </c:pt>
                <c:pt idx="3">
                  <c:v>1.51</c:v>
                </c:pt>
                <c:pt idx="4">
                  <c:v>#N/A</c:v>
                </c:pt>
                <c:pt idx="5">
                  <c:v>2.81</c:v>
                </c:pt>
                <c:pt idx="6">
                  <c:v>#N/A</c:v>
                </c:pt>
                <c:pt idx="7">
                  <c:v>3.06</c:v>
                </c:pt>
                <c:pt idx="8">
                  <c:v>#N/A</c:v>
                </c:pt>
                <c:pt idx="9">
                  <c:v>2.6</c:v>
                </c:pt>
              </c:numCache>
            </c:numRef>
          </c:val>
          <c:extLst>
            <c:ext xmlns:c16="http://schemas.microsoft.com/office/drawing/2014/chart" uri="{C3380CC4-5D6E-409C-BE32-E72D297353CC}">
              <c16:uniqueId val="{00000008-093A-45D4-8AC0-450451705A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2.56</c:v>
                </c:pt>
                <c:pt idx="2">
                  <c:v>#N/A</c:v>
                </c:pt>
                <c:pt idx="3">
                  <c:v>10.95</c:v>
                </c:pt>
                <c:pt idx="4">
                  <c:v>#N/A</c:v>
                </c:pt>
                <c:pt idx="5">
                  <c:v>3.71</c:v>
                </c:pt>
                <c:pt idx="6">
                  <c:v>#N/A</c:v>
                </c:pt>
                <c:pt idx="7">
                  <c:v>2.36</c:v>
                </c:pt>
                <c:pt idx="8">
                  <c:v>#N/A</c:v>
                </c:pt>
                <c:pt idx="9">
                  <c:v>2.67</c:v>
                </c:pt>
              </c:numCache>
            </c:numRef>
          </c:val>
          <c:extLst>
            <c:ext xmlns:c16="http://schemas.microsoft.com/office/drawing/2014/chart" uri="{C3380CC4-5D6E-409C-BE32-E72D297353CC}">
              <c16:uniqueId val="{00000009-093A-45D4-8AC0-450451705A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581</c:v>
                </c:pt>
                <c:pt idx="5">
                  <c:v>572</c:v>
                </c:pt>
                <c:pt idx="8">
                  <c:v>593</c:v>
                </c:pt>
                <c:pt idx="11">
                  <c:v>646</c:v>
                </c:pt>
                <c:pt idx="14">
                  <c:v>528</c:v>
                </c:pt>
              </c:numCache>
            </c:numRef>
          </c:val>
          <c:extLst>
            <c:ext xmlns:c16="http://schemas.microsoft.com/office/drawing/2014/chart" uri="{C3380CC4-5D6E-409C-BE32-E72D297353CC}">
              <c16:uniqueId val="{00000000-F54D-45EA-8299-BD73652760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F54D-45EA-8299-BD73652760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25</c:v>
                </c:pt>
                <c:pt idx="6">
                  <c:v>25</c:v>
                </c:pt>
                <c:pt idx="9">
                  <c:v>4</c:v>
                </c:pt>
                <c:pt idx="12">
                  <c:v>10</c:v>
                </c:pt>
              </c:numCache>
            </c:numRef>
          </c:val>
          <c:extLst>
            <c:ext xmlns:c16="http://schemas.microsoft.com/office/drawing/2014/chart" uri="{C3380CC4-5D6E-409C-BE32-E72D297353CC}">
              <c16:uniqueId val="{00000002-F54D-45EA-8299-BD73652760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4D-45EA-8299-BD73652760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222</c:v>
                </c:pt>
                <c:pt idx="3">
                  <c:v>226</c:v>
                </c:pt>
                <c:pt idx="6">
                  <c:v>257</c:v>
                </c:pt>
                <c:pt idx="9">
                  <c:v>269</c:v>
                </c:pt>
                <c:pt idx="12">
                  <c:v>279</c:v>
                </c:pt>
              </c:numCache>
            </c:numRef>
          </c:val>
          <c:extLst>
            <c:ext xmlns:c16="http://schemas.microsoft.com/office/drawing/2014/chart" uri="{C3380CC4-5D6E-409C-BE32-E72D297353CC}">
              <c16:uniqueId val="{00000004-F54D-45EA-8299-BD73652760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4D-45EA-8299-BD73652760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4D-45EA-8299-BD73652760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537</c:v>
                </c:pt>
                <c:pt idx="3">
                  <c:v>542</c:v>
                </c:pt>
                <c:pt idx="6">
                  <c:v>523</c:v>
                </c:pt>
                <c:pt idx="9">
                  <c:v>513</c:v>
                </c:pt>
                <c:pt idx="12">
                  <c:v>445</c:v>
                </c:pt>
              </c:numCache>
            </c:numRef>
          </c:val>
          <c:extLst>
            <c:ext xmlns:c16="http://schemas.microsoft.com/office/drawing/2014/chart" uri="{C3380CC4-5D6E-409C-BE32-E72D297353CC}">
              <c16:uniqueId val="{00000007-F54D-45EA-8299-BD73652760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190</c:v>
                </c:pt>
                <c:pt idx="2">
                  <c:v>#N/A</c:v>
                </c:pt>
                <c:pt idx="3">
                  <c:v>#N/A</c:v>
                </c:pt>
                <c:pt idx="4">
                  <c:v>221</c:v>
                </c:pt>
                <c:pt idx="5">
                  <c:v>#N/A</c:v>
                </c:pt>
                <c:pt idx="6">
                  <c:v>#N/A</c:v>
                </c:pt>
                <c:pt idx="7">
                  <c:v>212</c:v>
                </c:pt>
                <c:pt idx="8">
                  <c:v>#N/A</c:v>
                </c:pt>
                <c:pt idx="9">
                  <c:v>#N/A</c:v>
                </c:pt>
                <c:pt idx="10">
                  <c:v>141</c:v>
                </c:pt>
                <c:pt idx="11">
                  <c:v>#N/A</c:v>
                </c:pt>
                <c:pt idx="12">
                  <c:v>#N/A</c:v>
                </c:pt>
                <c:pt idx="13">
                  <c:v>208</c:v>
                </c:pt>
                <c:pt idx="14">
                  <c:v>#N/A</c:v>
                </c:pt>
              </c:numCache>
            </c:numRef>
          </c:val>
          <c:smooth val="0"/>
          <c:extLst>
            <c:ext xmlns:c16="http://schemas.microsoft.com/office/drawing/2014/chart" uri="{C3380CC4-5D6E-409C-BE32-E72D297353CC}">
              <c16:uniqueId val="{00000008-F54D-45EA-8299-BD73652760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3862</c:v>
                </c:pt>
                <c:pt idx="5">
                  <c:v>2249</c:v>
                </c:pt>
                <c:pt idx="8">
                  <c:v>3892</c:v>
                </c:pt>
                <c:pt idx="11">
                  <c:v>3937</c:v>
                </c:pt>
                <c:pt idx="14">
                  <c:v>3790</c:v>
                </c:pt>
              </c:numCache>
            </c:numRef>
          </c:val>
          <c:extLst>
            <c:ext xmlns:c16="http://schemas.microsoft.com/office/drawing/2014/chart" uri="{C3380CC4-5D6E-409C-BE32-E72D297353CC}">
              <c16:uniqueId val="{00000000-5C0C-4C41-A5FE-CE10997C6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c:v>
                </c:pt>
                <c:pt idx="5">
                  <c:v>131</c:v>
                </c:pt>
                <c:pt idx="8">
                  <c:v>0</c:v>
                </c:pt>
                <c:pt idx="11">
                  <c:v>0</c:v>
                </c:pt>
                <c:pt idx="14">
                  <c:v>76</c:v>
                </c:pt>
              </c:numCache>
            </c:numRef>
          </c:val>
          <c:extLst>
            <c:ext xmlns:c16="http://schemas.microsoft.com/office/drawing/2014/chart" uri="{C3380CC4-5D6E-409C-BE32-E72D297353CC}">
              <c16:uniqueId val="{00000001-5C0C-4C41-A5FE-CE10997C6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2075</c:v>
                </c:pt>
                <c:pt idx="5">
                  <c:v>2191</c:v>
                </c:pt>
                <c:pt idx="8">
                  <c:v>2095</c:v>
                </c:pt>
                <c:pt idx="11">
                  <c:v>2175</c:v>
                </c:pt>
                <c:pt idx="14">
                  <c:v>2034</c:v>
                </c:pt>
              </c:numCache>
            </c:numRef>
          </c:val>
          <c:extLst>
            <c:ext xmlns:c16="http://schemas.microsoft.com/office/drawing/2014/chart" uri="{C3380CC4-5D6E-409C-BE32-E72D297353CC}">
              <c16:uniqueId val="{00000002-5C0C-4C41-A5FE-CE10997C6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0C-4C41-A5FE-CE10997C6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0C-4C41-A5FE-CE10997C6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0C-4C41-A5FE-CE10997C6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462</c:v>
                </c:pt>
                <c:pt idx="3">
                  <c:v>472</c:v>
                </c:pt>
                <c:pt idx="6">
                  <c:v>483</c:v>
                </c:pt>
                <c:pt idx="9">
                  <c:v>482</c:v>
                </c:pt>
                <c:pt idx="12">
                  <c:v>552</c:v>
                </c:pt>
              </c:numCache>
            </c:numRef>
          </c:val>
          <c:extLst>
            <c:ext xmlns:c16="http://schemas.microsoft.com/office/drawing/2014/chart" uri="{C3380CC4-5D6E-409C-BE32-E72D297353CC}">
              <c16:uniqueId val="{00000006-5C0C-4C41-A5FE-CE10997C6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C0C-4C41-A5FE-CE10997C6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2056</c:v>
                </c:pt>
                <c:pt idx="3">
                  <c:v>1845</c:v>
                </c:pt>
                <c:pt idx="6">
                  <c:v>1690</c:v>
                </c:pt>
                <c:pt idx="9">
                  <c:v>1889</c:v>
                </c:pt>
                <c:pt idx="12">
                  <c:v>1738</c:v>
                </c:pt>
              </c:numCache>
            </c:numRef>
          </c:val>
          <c:extLst>
            <c:ext xmlns:c16="http://schemas.microsoft.com/office/drawing/2014/chart" uri="{C3380CC4-5D6E-409C-BE32-E72D297353CC}">
              <c16:uniqueId val="{00000008-5C0C-4C41-A5FE-CE10997C6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0C-4C41-A5FE-CE10997C6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4085</c:v>
                </c:pt>
                <c:pt idx="3">
                  <c:v>3973</c:v>
                </c:pt>
                <c:pt idx="6">
                  <c:v>4107</c:v>
                </c:pt>
                <c:pt idx="9">
                  <c:v>3826</c:v>
                </c:pt>
                <c:pt idx="12">
                  <c:v>3843</c:v>
                </c:pt>
              </c:numCache>
            </c:numRef>
          </c:val>
          <c:extLst>
            <c:ext xmlns:c16="http://schemas.microsoft.com/office/drawing/2014/chart" uri="{C3380CC4-5D6E-409C-BE32-E72D297353CC}">
              <c16:uniqueId val="{0000000A-5C0C-4C41-A5FE-CE10997C6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531</c:v>
                </c:pt>
                <c:pt idx="2">
                  <c:v>#N/A</c:v>
                </c:pt>
                <c:pt idx="3">
                  <c:v>#N/A</c:v>
                </c:pt>
                <c:pt idx="4">
                  <c:v>1719</c:v>
                </c:pt>
                <c:pt idx="5">
                  <c:v>#N/A</c:v>
                </c:pt>
                <c:pt idx="6">
                  <c:v>#N/A</c:v>
                </c:pt>
                <c:pt idx="7">
                  <c:v>293</c:v>
                </c:pt>
                <c:pt idx="8">
                  <c:v>#N/A</c:v>
                </c:pt>
                <c:pt idx="9">
                  <c:v>#N/A</c:v>
                </c:pt>
                <c:pt idx="10">
                  <c:v>86</c:v>
                </c:pt>
                <c:pt idx="11">
                  <c:v>#N/A</c:v>
                </c:pt>
                <c:pt idx="12">
                  <c:v>#N/A</c:v>
                </c:pt>
                <c:pt idx="13">
                  <c:v>233</c:v>
                </c:pt>
                <c:pt idx="14">
                  <c:v>#N/A</c:v>
                </c:pt>
              </c:numCache>
            </c:numRef>
          </c:val>
          <c:smooth val="0"/>
          <c:extLst>
            <c:ext xmlns:c16="http://schemas.microsoft.com/office/drawing/2014/chart" uri="{C3380CC4-5D6E-409C-BE32-E72D297353CC}">
              <c16:uniqueId val="{0000000B-5C0C-4C41-A5FE-CE10997C6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717</c:v>
                </c:pt>
                <c:pt idx="1">
                  <c:v>727</c:v>
                </c:pt>
                <c:pt idx="2">
                  <c:v>673</c:v>
                </c:pt>
              </c:numCache>
            </c:numRef>
          </c:val>
          <c:extLst>
            <c:ext xmlns:c16="http://schemas.microsoft.com/office/drawing/2014/chart" uri="{C3380CC4-5D6E-409C-BE32-E72D297353CC}">
              <c16:uniqueId val="{00000000-22EC-40BB-B60D-6310C7DD44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22EC-40BB-B60D-6310C7DD44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1067</c:v>
                </c:pt>
                <c:pt idx="1">
                  <c:v>1048</c:v>
                </c:pt>
                <c:pt idx="2">
                  <c:v>958</c:v>
                </c:pt>
              </c:numCache>
            </c:numRef>
          </c:val>
          <c:extLst>
            <c:ext xmlns:c16="http://schemas.microsoft.com/office/drawing/2014/chart" uri="{C3380CC4-5D6E-409C-BE32-E72D297353CC}">
              <c16:uniqueId val="{00000002-22EC-40BB-B60D-6310C7DD44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北海道天塩町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過去の投資的事業に係る償還のピークが過ぎ新規の起債を抑制した結果、元利償還金は減少傾向が続いてきた。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公営住宅改修工事や</a:t>
          </a:r>
          <a:r>
            <a:rPr kumimoji="1" lang="ja-JP" altLang="ja-JP" sz="1100" b="0" i="0" baseline="0">
              <a:solidFill>
                <a:schemeClr val="dk1"/>
              </a:solidFill>
              <a:effectLst/>
              <a:latin typeface="+mn-lt"/>
              <a:ea typeface="+mn-ea"/>
              <a:cs typeface="+mn-cs"/>
            </a:rPr>
            <a:t>簡易水道施設整備事業が進められており、それに伴って償還に係る繰出金が増加すると見込まれる。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引き続き、新規起債の抑制に努める。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満期一括償還地方債を借入していないため積立していない。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北海道天塩町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一般会計に係る地方債現在高は減少傾向が続いて</a:t>
          </a:r>
          <a:r>
            <a:rPr kumimoji="1" lang="ja-JP" altLang="en-US" sz="1100" b="0" i="0" baseline="0">
              <a:solidFill>
                <a:schemeClr val="dk1"/>
              </a:solidFill>
              <a:effectLst/>
              <a:latin typeface="+mn-lt"/>
              <a:ea typeface="+mn-ea"/>
              <a:cs typeface="+mn-cs"/>
            </a:rPr>
            <a:t>いたが、</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は公営住宅改修工事等で増加が続くと</a:t>
          </a:r>
          <a:r>
            <a:rPr kumimoji="1" lang="ja-JP" altLang="ja-JP" sz="1100" b="0" i="0" baseline="0">
              <a:solidFill>
                <a:schemeClr val="dk1"/>
              </a:solidFill>
              <a:effectLst/>
              <a:latin typeface="+mn-lt"/>
              <a:ea typeface="+mn-ea"/>
              <a:cs typeface="+mn-cs"/>
            </a:rPr>
            <a:t>予想している。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一方、公営企業に係る分について、</a:t>
          </a:r>
          <a:r>
            <a:rPr kumimoji="1" lang="ja-JP" altLang="en-US" sz="1100" b="0" i="0" baseline="0">
              <a:solidFill>
                <a:schemeClr val="dk1"/>
              </a:solidFill>
              <a:effectLst/>
              <a:latin typeface="+mn-lt"/>
              <a:ea typeface="+mn-ea"/>
              <a:cs typeface="+mn-cs"/>
            </a:rPr>
            <a:t>簡易</a:t>
          </a:r>
          <a:r>
            <a:rPr kumimoji="1" lang="ja-JP" altLang="ja-JP" sz="1100" b="0" i="0" baseline="0">
              <a:solidFill>
                <a:schemeClr val="dk1"/>
              </a:solidFill>
              <a:effectLst/>
              <a:latin typeface="+mn-lt"/>
              <a:ea typeface="+mn-ea"/>
              <a:cs typeface="+mn-cs"/>
            </a:rPr>
            <a:t>水道事業では浄水場や配水池の更新といった大型事業が進められており、将来負担額の増加しており、将来負担比率も増加傾向になっている。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北海道天塩町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baseline="0">
              <a:solidFill>
                <a:schemeClr val="dk1"/>
              </a:solidFill>
              <a:effectLst/>
              <a:latin typeface="+mn-lt"/>
              <a:ea typeface="+mn-ea"/>
              <a:cs typeface="+mn-cs"/>
            </a:rPr>
            <a:t>・財政調整基金</a:t>
          </a:r>
          <a:r>
            <a:rPr kumimoji="1" lang="ja-JP" altLang="en-US" sz="1400" b="0" baseline="0">
              <a:solidFill>
                <a:schemeClr val="dk1"/>
              </a:solidFill>
              <a:effectLst/>
              <a:latin typeface="+mn-lt"/>
              <a:ea typeface="+mn-ea"/>
              <a:cs typeface="+mn-cs"/>
            </a:rPr>
            <a:t>の一部取り崩しを行ったことにより基金全体としては減少した。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・財政調整基金は、できるだけ取り崩すことのないようにする。</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・耐震化が進んでいない公共施設があることから、公共施設の耐震化や長寿命化、更新を目的とした基金への積立を検討していく必要がある。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・ふるさと応援基金：保健・福祉に関する事業、地場産業振興に関する事業、歴史・文化・教育・子どもたちに関する事業、</a:t>
          </a:r>
          <a:endParaRPr lang="ja-JP" altLang="ja-JP" sz="1800">
            <a:effectLst/>
          </a:endParaRPr>
        </a:p>
        <a:p>
          <a:r>
            <a:rPr kumimoji="1" lang="ja-JP" altLang="ja-JP" sz="1400">
              <a:solidFill>
                <a:schemeClr val="dk1"/>
              </a:solidFill>
              <a:effectLst/>
              <a:latin typeface="+mn-lt"/>
              <a:ea typeface="+mn-ea"/>
              <a:cs typeface="+mn-cs"/>
            </a:rPr>
            <a:t>　　　　　　　　　　観光・イベントに関する事業、環境保全に関する事業、その他天塩町振興のための事業</a:t>
          </a:r>
          <a:endParaRPr lang="ja-JP" altLang="ja-JP" sz="1800">
            <a:effectLst/>
          </a:endParaRPr>
        </a:p>
        <a:p>
          <a:r>
            <a:rPr kumimoji="1" lang="ja-JP" altLang="ja-JP" sz="1400">
              <a:solidFill>
                <a:schemeClr val="dk1"/>
              </a:solidFill>
              <a:effectLst/>
              <a:latin typeface="+mn-lt"/>
              <a:ea typeface="+mn-ea"/>
              <a:cs typeface="+mn-cs"/>
            </a:rPr>
            <a:t>・振興基金：教育・文化の発展に適切な事業、福祉の向上に適切な事業、商工業の振興に適切な事業、農業後継者の育成に</a:t>
          </a:r>
          <a:endParaRPr lang="ja-JP" altLang="ja-JP" sz="1800">
            <a:effectLst/>
          </a:endParaRPr>
        </a:p>
        <a:p>
          <a:r>
            <a:rPr kumimoji="1" lang="ja-JP" altLang="ja-JP" sz="1400">
              <a:solidFill>
                <a:schemeClr val="dk1"/>
              </a:solidFill>
              <a:effectLst/>
              <a:latin typeface="+mn-lt"/>
              <a:ea typeface="+mn-ea"/>
              <a:cs typeface="+mn-cs"/>
            </a:rPr>
            <a:t>　　　　　　適切な事業、その他本町の振興発展に適切な事業で町長が必要と認めた事業</a:t>
          </a:r>
          <a:endParaRPr lang="ja-JP" altLang="ja-JP" sz="1800">
            <a:effectLst/>
          </a:endParaRPr>
        </a:p>
        <a:p>
          <a:r>
            <a:rPr kumimoji="1" lang="ja-JP" altLang="ja-JP" sz="1400">
              <a:solidFill>
                <a:schemeClr val="dk1"/>
              </a:solidFill>
              <a:effectLst/>
              <a:latin typeface="+mn-lt"/>
              <a:ea typeface="+mn-ea"/>
              <a:cs typeface="+mn-cs"/>
            </a:rPr>
            <a:t>・地域福祉基金：在宅福祉の普及及び向上、健康及び生きがいづくりの推進その他地域福祉の推進を図るため民間団体が</a:t>
          </a:r>
          <a:endParaRPr lang="ja-JP" altLang="ja-JP" sz="1800">
            <a:effectLst/>
          </a:endParaRPr>
        </a:p>
        <a:p>
          <a:r>
            <a:rPr kumimoji="1" lang="ja-JP" altLang="ja-JP" sz="1400">
              <a:solidFill>
                <a:schemeClr val="dk1"/>
              </a:solidFill>
              <a:effectLst/>
              <a:latin typeface="+mn-lt"/>
              <a:ea typeface="+mn-ea"/>
              <a:cs typeface="+mn-cs"/>
            </a:rPr>
            <a:t>　　　　　　　　行う事業の支援に要する経費</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・町営草地基金：天塩町営草地等の施設、機械類の更新及び取得に要する資金</a:t>
          </a:r>
          <a:endParaRPr lang="ja-JP" altLang="ja-JP" sz="2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森林環境譲与税基金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森林整備及び、木育推進に伴う事業に要する</a:t>
          </a:r>
          <a:r>
            <a:rPr kumimoji="1" lang="ja-JP" altLang="ja-JP" sz="1400">
              <a:solidFill>
                <a:schemeClr val="dk1"/>
              </a:solidFill>
              <a:effectLst/>
              <a:latin typeface="+mn-lt"/>
              <a:ea typeface="+mn-ea"/>
              <a:cs typeface="+mn-cs"/>
            </a:rPr>
            <a:t>資金</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・ふるさと応援基金について、取崩があったため若干の基金の減少となった。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・ふるさと応援基金：ふるさと納税制度のより受けた寄付金は全額積立て、基金の使途として定められた事業に応じて</a:t>
          </a:r>
          <a:endParaRPr lang="ja-JP" altLang="ja-JP" sz="1800">
            <a:effectLst/>
          </a:endParaRPr>
        </a:p>
        <a:p>
          <a:r>
            <a:rPr kumimoji="1" lang="ja-JP" altLang="ja-JP" sz="1400">
              <a:solidFill>
                <a:schemeClr val="dk1"/>
              </a:solidFill>
              <a:effectLst/>
              <a:latin typeface="+mn-lt"/>
              <a:ea typeface="+mn-ea"/>
              <a:cs typeface="+mn-cs"/>
            </a:rPr>
            <a:t>　取り崩す</a:t>
          </a:r>
          <a:endParaRPr lang="ja-JP" altLang="ja-JP" sz="1800">
            <a:effectLst/>
          </a:endParaRPr>
        </a:p>
        <a:p>
          <a:r>
            <a:rPr kumimoji="1" lang="ja-JP" altLang="ja-JP" sz="1400">
              <a:solidFill>
                <a:schemeClr val="dk1"/>
              </a:solidFill>
              <a:effectLst/>
              <a:latin typeface="+mn-lt"/>
              <a:ea typeface="+mn-ea"/>
              <a:cs typeface="+mn-cs"/>
            </a:rPr>
            <a:t>・振興基金以下</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基金は、基金の使途として定められた事業に応じて取り崩すものとし、貯金利息等の運用益のみ積立てる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chemeClr val="dk1"/>
              </a:solidFill>
              <a:effectLst/>
              <a:latin typeface="+mn-lt"/>
              <a:ea typeface="+mn-ea"/>
              <a:cs typeface="+mn-cs"/>
            </a:rPr>
            <a:t>・歳計余剰分</a:t>
          </a:r>
          <a:r>
            <a:rPr kumimoji="1" lang="en-US" altLang="ja-JP" sz="1400" b="0">
              <a:solidFill>
                <a:schemeClr val="dk1"/>
              </a:solidFill>
              <a:effectLst/>
              <a:latin typeface="+mn-lt"/>
              <a:ea typeface="+mn-ea"/>
              <a:cs typeface="+mn-cs"/>
            </a:rPr>
            <a:t>47</a:t>
          </a:r>
          <a:r>
            <a:rPr kumimoji="1" lang="ja-JP" altLang="ja-JP" sz="1400" b="0">
              <a:solidFill>
                <a:schemeClr val="dk1"/>
              </a:solidFill>
              <a:effectLst/>
              <a:latin typeface="+mn-lt"/>
              <a:ea typeface="+mn-ea"/>
              <a:cs typeface="+mn-cs"/>
            </a:rPr>
            <a:t>百万円を</a:t>
          </a:r>
          <a:r>
            <a:rPr kumimoji="1" lang="ja-JP" altLang="en-US" sz="1400" b="0">
              <a:solidFill>
                <a:schemeClr val="dk1"/>
              </a:solidFill>
              <a:effectLst/>
              <a:latin typeface="+mn-lt"/>
              <a:ea typeface="+mn-ea"/>
              <a:cs typeface="+mn-cs"/>
            </a:rPr>
            <a:t>取崩したことによる減少</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・財政調整基金の残高は、災害への備え等のため、少なくとも標準財政規模の</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億円）以上を確保する。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・増減無し。</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今後の金利変動等の公債費の償還リスクに備えるため、財政運営上の数値目標としている財政調整基金および減債基金の合計が標準財政規模の</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％の残高を引き続き確保していく</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北海道天塩町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2,566
353.56
5,149,882
5,063,909
83,473
3,115,421
3,843,089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の減少が進み、年齢構成も少子高齢化が著しい状況にある。基幹産業である酪農業では、乳価が安定していて農業所得はやや高い水準にあるが、後継者がいない等の理由による離農で農家戸数が減少しており、法人化や大規模化等の経営基盤の強化が進めてられているとこ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の財政構造は地方交付税等に多く依存しており、住民サービスの低下を招かないようにしつつ、老朽化した公共施設の統廃合等による経常経費の削減、ふるさと納税の取組みの強化などにより財源を確保し、健全な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過去に実施した投資的事業に係る公債費、職員給与を含む人件費や公共施設の老朽化に伴う維持補修費が経常経費の大部分を占めている。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公債費について、一般会計では公営住宅改修工事</a:t>
          </a:r>
          <a:r>
            <a:rPr kumimoji="1" lang="ja-JP" altLang="en-US" sz="1100" b="0" i="0" baseline="0">
              <a:solidFill>
                <a:schemeClr val="dk1"/>
              </a:solidFill>
              <a:effectLst/>
              <a:latin typeface="+mn-lt"/>
              <a:ea typeface="+mn-ea"/>
              <a:cs typeface="+mn-cs"/>
            </a:rPr>
            <a:t>による起債の増加が数年予定しており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また簡易</a:t>
          </a:r>
          <a:r>
            <a:rPr kumimoji="1" lang="ja-JP" altLang="ja-JP" sz="1100" b="0" i="0" baseline="0">
              <a:solidFill>
                <a:schemeClr val="dk1"/>
              </a:solidFill>
              <a:effectLst/>
              <a:latin typeface="+mn-lt"/>
              <a:ea typeface="+mn-ea"/>
              <a:cs typeface="+mn-cs"/>
            </a:rPr>
            <a:t>水道会計では簡易水道施設整備事業に係る</a:t>
          </a:r>
          <a:r>
            <a:rPr kumimoji="1" lang="ja-JP" altLang="en-US" sz="1100" b="0" i="0" baseline="0">
              <a:solidFill>
                <a:schemeClr val="dk1"/>
              </a:solidFill>
              <a:effectLst/>
              <a:latin typeface="+mn-lt"/>
              <a:ea typeface="+mn-ea"/>
              <a:cs typeface="+mn-cs"/>
            </a:rPr>
            <a:t>起債借入に伴い、</a:t>
          </a:r>
          <a:r>
            <a:rPr kumimoji="1" lang="ja-JP" altLang="ja-JP" sz="1100" b="0" i="0" baseline="0">
              <a:solidFill>
                <a:schemeClr val="dk1"/>
              </a:solidFill>
              <a:effectLst/>
              <a:latin typeface="+mn-lt"/>
              <a:ea typeface="+mn-ea"/>
              <a:cs typeface="+mn-cs"/>
            </a:rPr>
            <a:t>一般会計からの繰出金が増加が見られ</a:t>
          </a:r>
          <a:r>
            <a:rPr kumimoji="1" lang="ja-JP" altLang="en-US" sz="1100" b="0" i="0" baseline="0">
              <a:solidFill>
                <a:schemeClr val="dk1"/>
              </a:solidFill>
              <a:effectLst/>
              <a:latin typeface="+mn-lt"/>
              <a:ea typeface="+mn-ea"/>
              <a:cs typeface="+mn-cs"/>
            </a:rPr>
            <a:t>ることから、</a:t>
          </a:r>
          <a:r>
            <a:rPr kumimoji="1" lang="ja-JP" altLang="ja-JP" sz="1100" b="0" i="0" baseline="0">
              <a:solidFill>
                <a:schemeClr val="dk1"/>
              </a:solidFill>
              <a:effectLst/>
              <a:latin typeface="+mn-lt"/>
              <a:ea typeface="+mn-ea"/>
              <a:cs typeface="+mn-cs"/>
            </a:rPr>
            <a:t>新規起債の抑制、職員定数管理を徹底するなど経常的経費の抑制に努める。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65</xdr:row>
      <xdr:rowOff>48895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8046"/>
          <a:ext cx="838200" cy="57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169756</xdr:rowOff>
    </xdr:from>
    <xdr:to>
      <xdr:col>19</xdr:col>
      <xdr:colOff>133350</xdr:colOff>
      <xdr:row>61</xdr:row>
      <xdr:rowOff>159596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9942406"/>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169756</xdr:rowOff>
    </xdr:from>
    <xdr:to>
      <xdr:col>15</xdr:col>
      <xdr:colOff>82550</xdr:colOff>
      <xdr:row>61</xdr:row>
      <xdr:rowOff>87206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994240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63</xdr:row>
      <xdr:rowOff>106256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4565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118956</xdr:rowOff>
    </xdr:from>
    <xdr:to>
      <xdr:col>15</xdr:col>
      <xdr:colOff>133350</xdr:colOff>
      <xdr:row>58</xdr:row>
      <xdr:rowOff>49106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59283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66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物件費等決算額が類似団体と比較して高い傾向が続いている。経常的に要する人件費や、公共施設の維持管理に要する経費も増加傾向にある。引き続き、職員定数管理の徹底、公共施設の統廃合を計画的に進め、人件費・物件費等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160017</xdr:rowOff>
    </xdr:from>
    <xdr:to>
      <xdr:col>23</xdr:col>
      <xdr:colOff>133350</xdr:colOff>
      <xdr:row>83</xdr:row>
      <xdr:rowOff>1157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18917"/>
          <a:ext cx="8382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128237</xdr:rowOff>
    </xdr:from>
    <xdr:to>
      <xdr:col>19</xdr:col>
      <xdr:colOff>133350</xdr:colOff>
      <xdr:row>82</xdr:row>
      <xdr:rowOff>160017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7137"/>
          <a:ext cx="889000" cy="3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84396</xdr:rowOff>
    </xdr:from>
    <xdr:to>
      <xdr:col>15</xdr:col>
      <xdr:colOff>82550</xdr:colOff>
      <xdr:row>82</xdr:row>
      <xdr:rowOff>128237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3296"/>
          <a:ext cx="889000" cy="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67642</xdr:rowOff>
    </xdr:from>
    <xdr:to>
      <xdr:col>11</xdr:col>
      <xdr:colOff>31750</xdr:colOff>
      <xdr:row>82</xdr:row>
      <xdr:rowOff>84396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6542"/>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121807</xdr:rowOff>
    </xdr:from>
    <xdr:to>
      <xdr:col>23</xdr:col>
      <xdr:colOff>184150</xdr:colOff>
      <xdr:row>83</xdr:row>
      <xdr:rowOff>51957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93884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5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109217</xdr:rowOff>
    </xdr:from>
    <xdr:to>
      <xdr:col>19</xdr:col>
      <xdr:colOff>184150</xdr:colOff>
      <xdr:row>83</xdr:row>
      <xdr:rowOff>39367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24144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54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77437</xdr:rowOff>
    </xdr:from>
    <xdr:to>
      <xdr:col>15</xdr:col>
      <xdr:colOff>133350</xdr:colOff>
      <xdr:row>83</xdr:row>
      <xdr:rowOff>7587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163814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33596</xdr:rowOff>
    </xdr:from>
    <xdr:to>
      <xdr:col>11</xdr:col>
      <xdr:colOff>82550</xdr:colOff>
      <xdr:row>82</xdr:row>
      <xdr:rowOff>135196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119973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16842</xdr:rowOff>
    </xdr:from>
    <xdr:to>
      <xdr:col>7</xdr:col>
      <xdr:colOff>31750</xdr:colOff>
      <xdr:row>82</xdr:row>
      <xdr:rowOff>118442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103219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6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職員数は類似団体と比較して多いものの、若年層の職員が多いためラスパイレス指数では類似団体と概ね同様な推移となっている。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91694</xdr:rowOff>
    </xdr:from>
    <xdr:to>
      <xdr:col>81</xdr:col>
      <xdr:colOff>44450</xdr:colOff>
      <xdr:row>88</xdr:row>
      <xdr:rowOff>106172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792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91694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8760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77215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87600"/>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77215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4551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55372</xdr:rowOff>
    </xdr:from>
    <xdr:to>
      <xdr:col>81</xdr:col>
      <xdr:colOff>95250</xdr:colOff>
      <xdr:row>88</xdr:row>
      <xdr:rowOff>156972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27449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40894</xdr:rowOff>
    </xdr:from>
    <xdr:to>
      <xdr:col>77</xdr:col>
      <xdr:colOff>95250</xdr:colOff>
      <xdr:row>88</xdr:row>
      <xdr:rowOff>142494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127271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26415</xdr:rowOff>
    </xdr:from>
    <xdr:to>
      <xdr:col>68</xdr:col>
      <xdr:colOff>203200</xdr:colOff>
      <xdr:row>88</xdr:row>
      <xdr:rowOff>128015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112792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7113</xdr:rowOff>
    </xdr:from>
    <xdr:to>
      <xdr:col>64</xdr:col>
      <xdr:colOff>152400</xdr:colOff>
      <xdr:row>88</xdr:row>
      <xdr:rowOff>108713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93490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近年、地域における雇用の場の確保を推進している観点から、地元出身者（主に高卒）を採用しているほか、保健福祉事業充実のため保健師を多く採用しており、類似団体平均から多くなっている。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職員の定数管理計画に基づいた退職者補充とし、年齢構成に配慮しながら適切な定数管理に努める。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80169</xdr:rowOff>
    </xdr:from>
    <xdr:to>
      <xdr:col>81</xdr:col>
      <xdr:colOff>44450</xdr:colOff>
      <xdr:row>61</xdr:row>
      <xdr:rowOff>84190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3861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82381</xdr:rowOff>
    </xdr:from>
    <xdr:to>
      <xdr:col>77</xdr:col>
      <xdr:colOff>44450</xdr:colOff>
      <xdr:row>61</xdr:row>
      <xdr:rowOff>84190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4083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82381</xdr:rowOff>
    </xdr:from>
    <xdr:to>
      <xdr:col>72</xdr:col>
      <xdr:colOff>203200</xdr:colOff>
      <xdr:row>61</xdr:row>
      <xdr:rowOff>88614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40831"/>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73332</xdr:rowOff>
    </xdr:from>
    <xdr:to>
      <xdr:col>68</xdr:col>
      <xdr:colOff>152400</xdr:colOff>
      <xdr:row>61</xdr:row>
      <xdr:rowOff>88614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31782"/>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29369</xdr:rowOff>
    </xdr:from>
    <xdr:to>
      <xdr:col>81</xdr:col>
      <xdr:colOff>95250</xdr:colOff>
      <xdr:row>61</xdr:row>
      <xdr:rowOff>130969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33390</xdr:rowOff>
    </xdr:from>
    <xdr:to>
      <xdr:col>77</xdr:col>
      <xdr:colOff>95250</xdr:colOff>
      <xdr:row>61</xdr:row>
      <xdr:rowOff>134990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119767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7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31581</xdr:rowOff>
    </xdr:from>
    <xdr:to>
      <xdr:col>73</xdr:col>
      <xdr:colOff>44450</xdr:colOff>
      <xdr:row>61</xdr:row>
      <xdr:rowOff>133181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117958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7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37814</xdr:rowOff>
    </xdr:from>
    <xdr:to>
      <xdr:col>68</xdr:col>
      <xdr:colOff>203200</xdr:colOff>
      <xdr:row>61</xdr:row>
      <xdr:rowOff>139414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124191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22532</xdr:rowOff>
    </xdr:from>
    <xdr:to>
      <xdr:col>64</xdr:col>
      <xdr:colOff>152400</xdr:colOff>
      <xdr:row>61</xdr:row>
      <xdr:rowOff>124132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6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過去の投資的事業に係る償還のピークが過ぎ、新規起債を抑制してきたことから、着実に比率は減少し、類似団体との差は小さくなってきたが、</a:t>
          </a:r>
          <a:r>
            <a:rPr kumimoji="1" lang="ja-JP" altLang="en-US" sz="1100" b="0" i="0" baseline="0">
              <a:solidFill>
                <a:schemeClr val="dk1"/>
              </a:solidFill>
              <a:effectLst/>
              <a:latin typeface="+mn-lt"/>
              <a:ea typeface="+mn-ea"/>
              <a:cs typeface="+mn-cs"/>
            </a:rPr>
            <a:t>一般会計における公営住宅改修工事に伴う新規借入や、</a:t>
          </a:r>
          <a:r>
            <a:rPr kumimoji="1" lang="ja-JP" altLang="ja-JP" sz="1100" b="0" i="0" baseline="0">
              <a:solidFill>
                <a:schemeClr val="dk1"/>
              </a:solidFill>
              <a:effectLst/>
              <a:latin typeface="+mn-lt"/>
              <a:ea typeface="+mn-ea"/>
              <a:cs typeface="+mn-cs"/>
            </a:rPr>
            <a:t>簡易水道施設整備事業で多額の借入を行ったことから、実質公債費比率が増加に転じる年度もあると見込まれる。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今後も、新規起債は抑制し、安定した財政運営に努める。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66548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9117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9599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109982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2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41</xdr:row>
      <xdr:rowOff>114808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394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150385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町内には老朽化している建物が多く、簡易水道事業では、配水管の更新も予定されているなど、施設の更新に要する事業費で将来負担比率は類似団体と比較すると高い状況が続くと予想される。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大型事業終了後は、新規起債は抑制し、公共施設の統廃合等による事業費の削減に努める。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15946</xdr:rowOff>
    </xdr:from>
    <xdr:to>
      <xdr:col>81</xdr:col>
      <xdr:colOff>44450</xdr:colOff>
      <xdr:row>14</xdr:row>
      <xdr:rowOff>86995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416246"/>
          <a:ext cx="8382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15946</xdr:rowOff>
    </xdr:from>
    <xdr:to>
      <xdr:col>77</xdr:col>
      <xdr:colOff>44450</xdr:colOff>
      <xdr:row>14</xdr:row>
      <xdr:rowOff>120509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16246"/>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120509</xdr:rowOff>
    </xdr:from>
    <xdr:to>
      <xdr:col>72</xdr:col>
      <xdr:colOff>203200</xdr:colOff>
      <xdr:row>18</xdr:row>
      <xdr:rowOff>150566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20809"/>
          <a:ext cx="889000" cy="7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18</xdr:row>
      <xdr:rowOff>150566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660227"/>
          <a:ext cx="889000" cy="57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36195</xdr:rowOff>
    </xdr:from>
    <xdr:to>
      <xdr:col>81</xdr:col>
      <xdr:colOff>95250</xdr:colOff>
      <xdr:row>14</xdr:row>
      <xdr:rowOff>137795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8272</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0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136596</xdr:rowOff>
    </xdr:from>
    <xdr:to>
      <xdr:col>77</xdr:col>
      <xdr:colOff>95250</xdr:colOff>
      <xdr:row>14</xdr:row>
      <xdr:rowOff>66746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51523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5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69709</xdr:rowOff>
    </xdr:from>
    <xdr:to>
      <xdr:col>73</xdr:col>
      <xdr:colOff>44450</xdr:colOff>
      <xdr:row>14</xdr:row>
      <xdr:rowOff>171309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156086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5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99766</xdr:rowOff>
    </xdr:from>
    <xdr:to>
      <xdr:col>68</xdr:col>
      <xdr:colOff>203200</xdr:colOff>
      <xdr:row>19</xdr:row>
      <xdr:rowOff>29916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1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14693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27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124054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北海道天塩町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2,566
353.56
5,149,882
5,063,909
83,473
3,115,421
3,843,089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本町の職員の年齢構成は</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歳代が多く</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歳代が少ない傾向が続いてきたが、高年齢層の定年退職と新規採用による補充で若年化が進み類似団体平均を下回っている。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人当たりの職員数は類似団体平均と比較して多く、年齢構成も</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歳代前半が多くなっていることから、今後は人件費の割合が増加していくものと推測している。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13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111760</xdr:rowOff>
    </xdr:from>
    <xdr:to>
      <xdr:col>19</xdr:col>
      <xdr:colOff>187325</xdr:colOff>
      <xdr:row>35</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6961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111760</xdr:rowOff>
    </xdr:from>
    <xdr:to>
      <xdr:col>15</xdr:col>
      <xdr:colOff>98425</xdr:colOff>
      <xdr:row>35</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6961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50800</xdr:rowOff>
    </xdr:from>
    <xdr:to>
      <xdr:col>11</xdr:col>
      <xdr:colOff>9525</xdr:colOff>
      <xdr:row>35</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60960</xdr:rowOff>
    </xdr:from>
    <xdr:to>
      <xdr:col>15</xdr:col>
      <xdr:colOff>149225</xdr:colOff>
      <xdr:row>33</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0</xdr:rowOff>
    </xdr:from>
    <xdr:to>
      <xdr:col>11</xdr:col>
      <xdr:colOff>60325</xdr:colOff>
      <xdr:row>35</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38100</xdr:rowOff>
    </xdr:from>
    <xdr:to>
      <xdr:col>6</xdr:col>
      <xdr:colOff>171450</xdr:colOff>
      <xdr:row>35</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すると、物件費の占める割合は下回っているが、公共施設の老朽化は進んでおり、公共施設の管理に要する経費は増加傾向にある。住民サービスを低下させないようにしつつ、事務的経費などの経費削減の徹底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1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1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83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78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ひとり親世帯や高齢世帯の増加の影響等により、医療扶助や生活扶助費が増加傾向にあるほか、子ども・子育て支援給付費の増加により扶助費の占める割合は増加傾向にあるが、住民の健康や子育て支援は重要な施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2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121755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その他に占める経常収支比率が類似団体平均を上回った。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簡易</a:t>
          </a:r>
          <a:r>
            <a:rPr kumimoji="1" lang="ja-JP" altLang="ja-JP" sz="1100" b="0" i="0" baseline="0">
              <a:solidFill>
                <a:schemeClr val="dk1"/>
              </a:solidFill>
              <a:effectLst/>
              <a:latin typeface="+mn-lt"/>
              <a:ea typeface="+mn-ea"/>
              <a:cs typeface="+mn-cs"/>
            </a:rPr>
            <a:t>水道事業では老朽化した配水管の更新に要する経費が増加しており、それに伴い一般会計からの繰出金も増えている。</a:t>
          </a:r>
          <a:endParaRPr lang="ja-JP" altLang="ja-JP" sz="1400">
            <a:effectLst/>
          </a:endParaRPr>
        </a:p>
        <a:p>
          <a:r>
            <a:rPr kumimoji="1" lang="ja-JP" altLang="ja-JP" sz="1100" b="0" i="0" baseline="0">
              <a:solidFill>
                <a:schemeClr val="dk1"/>
              </a:solidFill>
              <a:effectLst/>
              <a:latin typeface="+mn-lt"/>
              <a:ea typeface="+mn-ea"/>
              <a:cs typeface="+mn-cs"/>
            </a:rPr>
            <a:t>　今後の動向に注視しながら、計画的な更新に努めていく。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41927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69850</xdr:rowOff>
    </xdr:from>
    <xdr:to>
      <xdr:col>82</xdr:col>
      <xdr:colOff>196850</xdr:colOff>
      <xdr:row>60</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167005</xdr:rowOff>
    </xdr:from>
    <xdr:to>
      <xdr:col>82</xdr:col>
      <xdr:colOff>107950</xdr:colOff>
      <xdr:row>59</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1111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121285</xdr:rowOff>
    </xdr:from>
    <xdr:to>
      <xdr:col>78</xdr:col>
      <xdr:colOff>69850</xdr:colOff>
      <xdr:row>59</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22485"/>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121285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139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53340</xdr:rowOff>
    </xdr:from>
    <xdr:to>
      <xdr:col>74</xdr:col>
      <xdr:colOff>31750</xdr:colOff>
      <xdr:row>57</xdr:row>
      <xdr:rowOff>154940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139717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60</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13900"/>
          <a:ext cx="889000" cy="81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36195</xdr:rowOff>
    </xdr:from>
    <xdr:to>
      <xdr:col>69</xdr:col>
      <xdr:colOff>142875</xdr:colOff>
      <xdr:row>57</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122572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116205</xdr:rowOff>
    </xdr:from>
    <xdr:to>
      <xdr:col>82</xdr:col>
      <xdr:colOff>158750</xdr:colOff>
      <xdr:row>59</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88282</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10812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87630</xdr:rowOff>
    </xdr:from>
    <xdr:to>
      <xdr:col>65</xdr:col>
      <xdr:colOff>53975</xdr:colOff>
      <xdr:row>61</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46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類似団体平均と比較すると、補助費等の占める割合は</a:t>
          </a:r>
          <a:r>
            <a:rPr kumimoji="1" lang="ja-JP" altLang="en-US" sz="1100" b="0" i="0" baseline="0">
              <a:solidFill>
                <a:schemeClr val="dk1"/>
              </a:solidFill>
              <a:effectLst/>
              <a:latin typeface="+mn-lt"/>
              <a:ea typeface="+mn-ea"/>
              <a:cs typeface="+mn-cs"/>
            </a:rPr>
            <a:t>増加している</a:t>
          </a:r>
          <a:r>
            <a:rPr kumimoji="1" lang="ja-JP" altLang="ja-JP" sz="1100" b="0" i="0" baseline="0">
              <a:solidFill>
                <a:schemeClr val="dk1"/>
              </a:solidFill>
              <a:effectLst/>
              <a:latin typeface="+mn-lt"/>
              <a:ea typeface="+mn-ea"/>
              <a:cs typeface="+mn-cs"/>
            </a:rPr>
            <a:t>　町立病院への赤字補てんの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等が要因と考えられる</a:t>
          </a:r>
          <a:r>
            <a:rPr kumimoji="1" lang="ja-JP" altLang="ja-JP" sz="1100" b="1"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引き続き適正な運営に努めていきたい。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39</xdr:row>
      <xdr:rowOff>165862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39764"/>
          <a:ext cx="838200" cy="6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36</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07974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38</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079744"/>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19404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115062</xdr:rowOff>
    </xdr:from>
    <xdr:to>
      <xdr:col>82</xdr:col>
      <xdr:colOff>158750</xdr:colOff>
      <xdr:row>40</xdr:row>
      <xdr:rowOff>45212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87139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過去の投資的事業に係る起債償還のピークが過ぎ、公債費の占める割合は概ね類似団体と同様の推移となっている。新規起債の償還時期によって多少の増減はあるが、今後も同水準が続くと見込まれる。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74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54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61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11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今後も公共施設の統廃合、長寿命化対策を検討しながら、経費の削減と平準化を図る必要がある。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120469</xdr:rowOff>
    </xdr:from>
    <xdr:to>
      <xdr:col>82</xdr:col>
      <xdr:colOff>107950</xdr:colOff>
      <xdr:row>79</xdr:row>
      <xdr:rowOff>141695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50669"/>
          <a:ext cx="838200" cy="53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79647</xdr:rowOff>
    </xdr:from>
    <xdr:to>
      <xdr:col>78</xdr:col>
      <xdr:colOff>69850</xdr:colOff>
      <xdr:row>76</xdr:row>
      <xdr:rowOff>120469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595497"/>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79647</xdr:rowOff>
    </xdr:from>
    <xdr:to>
      <xdr:col>73</xdr:col>
      <xdr:colOff>180975</xdr:colOff>
      <xdr:row>76</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595497"/>
          <a:ext cx="889000" cy="44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105773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42900"/>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90895</xdr:rowOff>
    </xdr:from>
    <xdr:to>
      <xdr:col>82</xdr:col>
      <xdr:colOff>158750</xdr:colOff>
      <xdr:row>80</xdr:row>
      <xdr:rowOff>21045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62972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69669</xdr:rowOff>
    </xdr:from>
    <xdr:to>
      <xdr:col>78</xdr:col>
      <xdr:colOff>120650</xdr:colOff>
      <xdr:row>76</xdr:row>
      <xdr:rowOff>171269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9996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6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28847</xdr:rowOff>
    </xdr:from>
    <xdr:to>
      <xdr:col>74</xdr:col>
      <xdr:colOff>31750</xdr:colOff>
      <xdr:row>73</xdr:row>
      <xdr:rowOff>130447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140624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1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54973</xdr:rowOff>
    </xdr:from>
    <xdr:to>
      <xdr:col>65</xdr:col>
      <xdr:colOff>53975</xdr:colOff>
      <xdr:row>77</xdr:row>
      <xdr:rowOff>156573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166750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北海道天塩町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124240</xdr:rowOff>
    </xdr:from>
    <xdr:to>
      <xdr:col>29</xdr:col>
      <xdr:colOff>127000</xdr:colOff>
      <xdr:row>19</xdr:row>
      <xdr:rowOff>12262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965"/>
          <a:ext cx="647700" cy="5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12262</xdr:rowOff>
    </xdr:from>
    <xdr:to>
      <xdr:col>26</xdr:col>
      <xdr:colOff>50800</xdr:colOff>
      <xdr:row>19</xdr:row>
      <xdr:rowOff>46030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7437"/>
          <a:ext cx="698500" cy="33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46030</xdr:rowOff>
    </xdr:from>
    <xdr:to>
      <xdr:col>22</xdr:col>
      <xdr:colOff>114300</xdr:colOff>
      <xdr:row>19</xdr:row>
      <xdr:rowOff>61354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1205"/>
          <a:ext cx="698500" cy="1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61354</xdr:rowOff>
    </xdr:from>
    <xdr:to>
      <xdr:col>18</xdr:col>
      <xdr:colOff>177800</xdr:colOff>
      <xdr:row>19</xdr:row>
      <xdr:rowOff>90110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529"/>
          <a:ext cx="698500" cy="28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73440</xdr:rowOff>
    </xdr:from>
    <xdr:to>
      <xdr:col>29</xdr:col>
      <xdr:colOff>177800</xdr:colOff>
      <xdr:row>19</xdr:row>
      <xdr:rowOff>3590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132912</xdr:rowOff>
    </xdr:from>
    <xdr:to>
      <xdr:col>26</xdr:col>
      <xdr:colOff>101600</xdr:colOff>
      <xdr:row>19</xdr:row>
      <xdr:rowOff>63062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6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73239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166680</xdr:rowOff>
    </xdr:from>
    <xdr:to>
      <xdr:col>22</xdr:col>
      <xdr:colOff>165100</xdr:colOff>
      <xdr:row>19</xdr:row>
      <xdr:rowOff>96830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10554</xdr:rowOff>
    </xdr:from>
    <xdr:to>
      <xdr:col>19</xdr:col>
      <xdr:colOff>38100</xdr:colOff>
      <xdr:row>19</xdr:row>
      <xdr:rowOff>112154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122331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39310</xdr:rowOff>
    </xdr:from>
    <xdr:to>
      <xdr:col>15</xdr:col>
      <xdr:colOff>101600</xdr:colOff>
      <xdr:row>19</xdr:row>
      <xdr:rowOff>140910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151087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53999</xdr:rowOff>
    </xdr:from>
    <xdr:to>
      <xdr:col>29</xdr:col>
      <xdr:colOff>127000</xdr:colOff>
      <xdr:row>35</xdr:row>
      <xdr:rowOff>176794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64349"/>
          <a:ext cx="647700" cy="122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66956</xdr:rowOff>
    </xdr:from>
    <xdr:to>
      <xdr:col>26</xdr:col>
      <xdr:colOff>50800</xdr:colOff>
      <xdr:row>35</xdr:row>
      <xdr:rowOff>176794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77306"/>
          <a:ext cx="698500" cy="109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63106</xdr:rowOff>
    </xdr:from>
    <xdr:to>
      <xdr:col>22</xdr:col>
      <xdr:colOff>114300</xdr:colOff>
      <xdr:row>35</xdr:row>
      <xdr:rowOff>66956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73456"/>
          <a:ext cx="698500" cy="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63106</xdr:rowOff>
    </xdr:from>
    <xdr:to>
      <xdr:col>18</xdr:col>
      <xdr:colOff>177800</xdr:colOff>
      <xdr:row>35</xdr:row>
      <xdr:rowOff>118108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73456"/>
          <a:ext cx="698500" cy="55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3199</xdr:rowOff>
    </xdr:from>
    <xdr:to>
      <xdr:col>29</xdr:col>
      <xdr:colOff>177800</xdr:colOff>
      <xdr:row>35</xdr:row>
      <xdr:rowOff>104799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191176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125994</xdr:rowOff>
    </xdr:from>
    <xdr:to>
      <xdr:col>26</xdr:col>
      <xdr:colOff>101600</xdr:colOff>
      <xdr:row>35</xdr:row>
      <xdr:rowOff>227594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36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212371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22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16156</xdr:rowOff>
    </xdr:from>
    <xdr:to>
      <xdr:col>22</xdr:col>
      <xdr:colOff>165100</xdr:colOff>
      <xdr:row>35</xdr:row>
      <xdr:rowOff>117756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2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127933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9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12306</xdr:rowOff>
    </xdr:from>
    <xdr:to>
      <xdr:col>19</xdr:col>
      <xdr:colOff>38100</xdr:colOff>
      <xdr:row>35</xdr:row>
      <xdr:rowOff>113906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2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124083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9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67308</xdr:rowOff>
    </xdr:from>
    <xdr:to>
      <xdr:col>15</xdr:col>
      <xdr:colOff>101600</xdr:colOff>
      <xdr:row>35</xdr:row>
      <xdr:rowOff>168908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77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179085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北海道天塩町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2,566
353.56
5,149,882
5,063,909
83,473
3,115,421
3,843,089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117371</xdr:rowOff>
    </xdr:from>
    <xdr:to>
      <xdr:col>24</xdr:col>
      <xdr:colOff>63500</xdr:colOff>
      <xdr:row>36</xdr:row>
      <xdr:rowOff>163277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9571"/>
          <a:ext cx="838200" cy="4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163277</xdr:rowOff>
    </xdr:from>
    <xdr:to>
      <xdr:col>19</xdr:col>
      <xdr:colOff>177800</xdr:colOff>
      <xdr:row>37</xdr:row>
      <xdr:rowOff>2958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35477"/>
          <a:ext cx="8890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2958</xdr:rowOff>
    </xdr:from>
    <xdr:to>
      <xdr:col>15</xdr:col>
      <xdr:colOff>50800</xdr:colOff>
      <xdr:row>37</xdr:row>
      <xdr:rowOff>9155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46608"/>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9155</xdr:rowOff>
    </xdr:from>
    <xdr:to>
      <xdr:col>10</xdr:col>
      <xdr:colOff>114300</xdr:colOff>
      <xdr:row>37</xdr:row>
      <xdr:rowOff>36069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52805"/>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66571</xdr:rowOff>
    </xdr:from>
    <xdr:to>
      <xdr:col>24</xdr:col>
      <xdr:colOff>114300</xdr:colOff>
      <xdr:row>36</xdr:row>
      <xdr:rowOff>168171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89448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9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112477</xdr:rowOff>
    </xdr:from>
    <xdr:to>
      <xdr:col>20</xdr:col>
      <xdr:colOff>38100</xdr:colOff>
      <xdr:row>37</xdr:row>
      <xdr:rowOff>42627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59154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123608</xdr:rowOff>
    </xdr:from>
    <xdr:to>
      <xdr:col>15</xdr:col>
      <xdr:colOff>101600</xdr:colOff>
      <xdr:row>37</xdr:row>
      <xdr:rowOff>53758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70285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129805</xdr:rowOff>
    </xdr:from>
    <xdr:to>
      <xdr:col>10</xdr:col>
      <xdr:colOff>165100</xdr:colOff>
      <xdr:row>37</xdr:row>
      <xdr:rowOff>59955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76482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156719</xdr:rowOff>
    </xdr:from>
    <xdr:to>
      <xdr:col>6</xdr:col>
      <xdr:colOff>38100</xdr:colOff>
      <xdr:row>37</xdr:row>
      <xdr:rowOff>86869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103396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18740</xdr:rowOff>
    </xdr:from>
    <xdr:to>
      <xdr:col>24</xdr:col>
      <xdr:colOff>63500</xdr:colOff>
      <xdr:row>57</xdr:row>
      <xdr:rowOff>29002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1390"/>
          <a:ext cx="8382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9832</xdr:rowOff>
    </xdr:from>
    <xdr:to>
      <xdr:col>19</xdr:col>
      <xdr:colOff>177800</xdr:colOff>
      <xdr:row>57</xdr:row>
      <xdr:rowOff>29002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82482"/>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9832</xdr:rowOff>
    </xdr:from>
    <xdr:to>
      <xdr:col>15</xdr:col>
      <xdr:colOff>50800</xdr:colOff>
      <xdr:row>57</xdr:row>
      <xdr:rowOff>82952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2482"/>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82639</xdr:rowOff>
    </xdr:from>
    <xdr:to>
      <xdr:col>10</xdr:col>
      <xdr:colOff>114300</xdr:colOff>
      <xdr:row>57</xdr:row>
      <xdr:rowOff>82952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5289"/>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139390</xdr:rowOff>
    </xdr:from>
    <xdr:to>
      <xdr:col>24</xdr:col>
      <xdr:colOff>114300</xdr:colOff>
      <xdr:row>57</xdr:row>
      <xdr:rowOff>69540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162267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149652</xdr:rowOff>
    </xdr:from>
    <xdr:to>
      <xdr:col>20</xdr:col>
      <xdr:colOff>38100</xdr:colOff>
      <xdr:row>57</xdr:row>
      <xdr:rowOff>79802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96329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130482</xdr:rowOff>
    </xdr:from>
    <xdr:to>
      <xdr:col>15</xdr:col>
      <xdr:colOff>101600</xdr:colOff>
      <xdr:row>57</xdr:row>
      <xdr:rowOff>60632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77159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0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32152</xdr:rowOff>
    </xdr:from>
    <xdr:to>
      <xdr:col>10</xdr:col>
      <xdr:colOff>165100</xdr:colOff>
      <xdr:row>57</xdr:row>
      <xdr:rowOff>133752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150279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8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31839</xdr:rowOff>
    </xdr:from>
    <xdr:to>
      <xdr:col>6</xdr:col>
      <xdr:colOff>38100</xdr:colOff>
      <xdr:row>57</xdr:row>
      <xdr:rowOff>133439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149966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170890</xdr:rowOff>
    </xdr:from>
    <xdr:to>
      <xdr:col>24</xdr:col>
      <xdr:colOff>63500</xdr:colOff>
      <xdr:row>75</xdr:row>
      <xdr:rowOff>100724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858190"/>
          <a:ext cx="838200" cy="10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170890</xdr:rowOff>
    </xdr:from>
    <xdr:to>
      <xdr:col>19</xdr:col>
      <xdr:colOff>177800</xdr:colOff>
      <xdr:row>76</xdr:row>
      <xdr:rowOff>37827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58190"/>
          <a:ext cx="889000" cy="20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37827</xdr:rowOff>
    </xdr:from>
    <xdr:to>
      <xdr:col>15</xdr:col>
      <xdr:colOff>50800</xdr:colOff>
      <xdr:row>76</xdr:row>
      <xdr:rowOff>51498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68027"/>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51498</xdr:rowOff>
    </xdr:from>
    <xdr:to>
      <xdr:col>10</xdr:col>
      <xdr:colOff>114300</xdr:colOff>
      <xdr:row>76</xdr:row>
      <xdr:rowOff>93870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81698"/>
          <a:ext cx="889000" cy="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49924</xdr:rowOff>
    </xdr:from>
    <xdr:to>
      <xdr:col>24</xdr:col>
      <xdr:colOff>114300</xdr:colOff>
      <xdr:row>75</xdr:row>
      <xdr:rowOff>151524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72801</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6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120090</xdr:rowOff>
    </xdr:from>
    <xdr:to>
      <xdr:col>20</xdr:col>
      <xdr:colOff>38100</xdr:colOff>
      <xdr:row>75</xdr:row>
      <xdr:rowOff>50240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66767</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8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158477</xdr:rowOff>
    </xdr:from>
    <xdr:to>
      <xdr:col>15</xdr:col>
      <xdr:colOff>101600</xdr:colOff>
      <xdr:row>76</xdr:row>
      <xdr:rowOff>88627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105153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698</xdr:rowOff>
    </xdr:from>
    <xdr:to>
      <xdr:col>10</xdr:col>
      <xdr:colOff>165100</xdr:colOff>
      <xdr:row>76</xdr:row>
      <xdr:rowOff>102298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118824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0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43070</xdr:rowOff>
    </xdr:from>
    <xdr:to>
      <xdr:col>6</xdr:col>
      <xdr:colOff>38100</xdr:colOff>
      <xdr:row>76</xdr:row>
      <xdr:rowOff>144670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161197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4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160685</xdr:rowOff>
    </xdr:from>
    <xdr:to>
      <xdr:col>24</xdr:col>
      <xdr:colOff>63500</xdr:colOff>
      <xdr:row>95</xdr:row>
      <xdr:rowOff>54242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6985"/>
          <a:ext cx="838200" cy="6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54242</xdr:rowOff>
    </xdr:from>
    <xdr:to>
      <xdr:col>19</xdr:col>
      <xdr:colOff>177800</xdr:colOff>
      <xdr:row>95</xdr:row>
      <xdr:rowOff>56756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4199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56756</xdr:rowOff>
    </xdr:from>
    <xdr:to>
      <xdr:col>15</xdr:col>
      <xdr:colOff>50800</xdr:colOff>
      <xdr:row>95</xdr:row>
      <xdr:rowOff>62365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44506"/>
          <a:ext cx="8890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55682</xdr:rowOff>
    </xdr:from>
    <xdr:to>
      <xdr:col>10</xdr:col>
      <xdr:colOff>114300</xdr:colOff>
      <xdr:row>95</xdr:row>
      <xdr:rowOff>62365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343432"/>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109885</xdr:rowOff>
    </xdr:from>
    <xdr:to>
      <xdr:col>24</xdr:col>
      <xdr:colOff>114300</xdr:colOff>
      <xdr:row>95</xdr:row>
      <xdr:rowOff>40035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132762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3442</xdr:rowOff>
    </xdr:from>
    <xdr:to>
      <xdr:col>20</xdr:col>
      <xdr:colOff>38100</xdr:colOff>
      <xdr:row>95</xdr:row>
      <xdr:rowOff>105042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96169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5956</xdr:rowOff>
    </xdr:from>
    <xdr:to>
      <xdr:col>15</xdr:col>
      <xdr:colOff>101600</xdr:colOff>
      <xdr:row>95</xdr:row>
      <xdr:rowOff>107556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124083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11565</xdr:rowOff>
    </xdr:from>
    <xdr:to>
      <xdr:col>10</xdr:col>
      <xdr:colOff>165100</xdr:colOff>
      <xdr:row>95</xdr:row>
      <xdr:rowOff>113165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9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104292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9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4882</xdr:rowOff>
    </xdr:from>
    <xdr:to>
      <xdr:col>6</xdr:col>
      <xdr:colOff>38100</xdr:colOff>
      <xdr:row>95</xdr:row>
      <xdr:rowOff>106482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123009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6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86897</xdr:rowOff>
    </xdr:from>
    <xdr:to>
      <xdr:col>55</xdr:col>
      <xdr:colOff>0</xdr:colOff>
      <xdr:row>35</xdr:row>
      <xdr:rowOff>126330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16197"/>
          <a:ext cx="838200" cy="2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95722</xdr:rowOff>
    </xdr:from>
    <xdr:to>
      <xdr:col>50</xdr:col>
      <xdr:colOff>114300</xdr:colOff>
      <xdr:row>35</xdr:row>
      <xdr:rowOff>126330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53572"/>
          <a:ext cx="889000" cy="3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95722</xdr:rowOff>
    </xdr:from>
    <xdr:to>
      <xdr:col>45</xdr:col>
      <xdr:colOff>177800</xdr:colOff>
      <xdr:row>35</xdr:row>
      <xdr:rowOff>169673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53572"/>
          <a:ext cx="889000" cy="4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144339</xdr:rowOff>
    </xdr:from>
    <xdr:to>
      <xdr:col>41</xdr:col>
      <xdr:colOff>50800</xdr:colOff>
      <xdr:row>35</xdr:row>
      <xdr:rowOff>169673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73639"/>
          <a:ext cx="889000" cy="19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36097</xdr:rowOff>
    </xdr:from>
    <xdr:to>
      <xdr:col>55</xdr:col>
      <xdr:colOff>50800</xdr:colOff>
      <xdr:row>34</xdr:row>
      <xdr:rowOff>137697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58974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1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75530</xdr:rowOff>
    </xdr:from>
    <xdr:to>
      <xdr:col>50</xdr:col>
      <xdr:colOff>165100</xdr:colOff>
      <xdr:row>36</xdr:row>
      <xdr:rowOff>5680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22207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5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44922</xdr:rowOff>
    </xdr:from>
    <xdr:to>
      <xdr:col>46</xdr:col>
      <xdr:colOff>38100</xdr:colOff>
      <xdr:row>33</xdr:row>
      <xdr:rowOff>146522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0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163049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7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118873</xdr:rowOff>
    </xdr:from>
    <xdr:to>
      <xdr:col>41</xdr:col>
      <xdr:colOff>101600</xdr:colOff>
      <xdr:row>36</xdr:row>
      <xdr:rowOff>49023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65550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9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93539</xdr:rowOff>
    </xdr:from>
    <xdr:to>
      <xdr:col>36</xdr:col>
      <xdr:colOff>165100</xdr:colOff>
      <xdr:row>35</xdr:row>
      <xdr:rowOff>23689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40216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9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51593</xdr:rowOff>
    </xdr:from>
    <xdr:to>
      <xdr:col>55</xdr:col>
      <xdr:colOff>0</xdr:colOff>
      <xdr:row>58</xdr:row>
      <xdr:rowOff>118710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95693"/>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150404</xdr:rowOff>
    </xdr:from>
    <xdr:to>
      <xdr:col>50</xdr:col>
      <xdr:colOff>114300</xdr:colOff>
      <xdr:row>58</xdr:row>
      <xdr:rowOff>118710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3054"/>
          <a:ext cx="889000" cy="13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150404</xdr:rowOff>
    </xdr:from>
    <xdr:to>
      <xdr:col>45</xdr:col>
      <xdr:colOff>177800</xdr:colOff>
      <xdr:row>58</xdr:row>
      <xdr:rowOff>117656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3054"/>
          <a:ext cx="889000" cy="1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103747</xdr:rowOff>
    </xdr:from>
    <xdr:to>
      <xdr:col>41</xdr:col>
      <xdr:colOff>50800</xdr:colOff>
      <xdr:row>58</xdr:row>
      <xdr:rowOff>117656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7847"/>
          <a:ext cx="889000" cy="1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793</xdr:rowOff>
    </xdr:from>
    <xdr:to>
      <xdr:col>55</xdr:col>
      <xdr:colOff>50800</xdr:colOff>
      <xdr:row>58</xdr:row>
      <xdr:rowOff>102393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150670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67910</xdr:rowOff>
    </xdr:from>
    <xdr:to>
      <xdr:col>50</xdr:col>
      <xdr:colOff>165100</xdr:colOff>
      <xdr:row>58</xdr:row>
      <xdr:rowOff>169510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160637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0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99604</xdr:rowOff>
    </xdr:from>
    <xdr:to>
      <xdr:col>46</xdr:col>
      <xdr:colOff>38100</xdr:colOff>
      <xdr:row>58</xdr:row>
      <xdr:rowOff>29754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46281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4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66856</xdr:rowOff>
    </xdr:from>
    <xdr:to>
      <xdr:col>41</xdr:col>
      <xdr:colOff>101600</xdr:colOff>
      <xdr:row>58</xdr:row>
      <xdr:rowOff>168456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159583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52947</xdr:rowOff>
    </xdr:from>
    <xdr:to>
      <xdr:col>36</xdr:col>
      <xdr:colOff>165100</xdr:colOff>
      <xdr:row>58</xdr:row>
      <xdr:rowOff>154547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145674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159133</xdr:rowOff>
    </xdr:from>
    <xdr:to>
      <xdr:col>55</xdr:col>
      <xdr:colOff>0</xdr:colOff>
      <xdr:row>99</xdr:row>
      <xdr:rowOff>19329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61233"/>
          <a:ext cx="8382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162097</xdr:rowOff>
    </xdr:from>
    <xdr:to>
      <xdr:col>50</xdr:col>
      <xdr:colOff>114300</xdr:colOff>
      <xdr:row>99</xdr:row>
      <xdr:rowOff>19329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92747"/>
          <a:ext cx="889000" cy="20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162097</xdr:rowOff>
    </xdr:from>
    <xdr:to>
      <xdr:col>45</xdr:col>
      <xdr:colOff>177800</xdr:colOff>
      <xdr:row>98</xdr:row>
      <xdr:rowOff>92670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92747"/>
          <a:ext cx="889000" cy="10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69738</xdr:rowOff>
    </xdr:from>
    <xdr:to>
      <xdr:col>41</xdr:col>
      <xdr:colOff>50800</xdr:colOff>
      <xdr:row>98</xdr:row>
      <xdr:rowOff>92670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71838"/>
          <a:ext cx="889000" cy="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108333</xdr:rowOff>
    </xdr:from>
    <xdr:to>
      <xdr:col>55</xdr:col>
      <xdr:colOff>50800</xdr:colOff>
      <xdr:row>99</xdr:row>
      <xdr:rowOff>38483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23260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139979</xdr:rowOff>
    </xdr:from>
    <xdr:to>
      <xdr:col>50</xdr:col>
      <xdr:colOff>165100</xdr:colOff>
      <xdr:row>99</xdr:row>
      <xdr:rowOff>70129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61256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111297</xdr:rowOff>
    </xdr:from>
    <xdr:to>
      <xdr:col>46</xdr:col>
      <xdr:colOff>38100</xdr:colOff>
      <xdr:row>98</xdr:row>
      <xdr:rowOff>41447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57974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41870</xdr:rowOff>
    </xdr:from>
    <xdr:to>
      <xdr:col>41</xdr:col>
      <xdr:colOff>101600</xdr:colOff>
      <xdr:row>98</xdr:row>
      <xdr:rowOff>143470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134597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18938</xdr:rowOff>
    </xdr:from>
    <xdr:to>
      <xdr:col>36</xdr:col>
      <xdr:colOff>165100</xdr:colOff>
      <xdr:row>98</xdr:row>
      <xdr:rowOff>120538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111665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21256</xdr:rowOff>
    </xdr:from>
    <xdr:to>
      <xdr:col>85</xdr:col>
      <xdr:colOff>127000</xdr:colOff>
      <xdr:row>77</xdr:row>
      <xdr:rowOff>56482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22906"/>
          <a:ext cx="838200" cy="3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21256</xdr:rowOff>
    </xdr:from>
    <xdr:to>
      <xdr:col>81</xdr:col>
      <xdr:colOff>50800</xdr:colOff>
      <xdr:row>77</xdr:row>
      <xdr:rowOff>32982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22906"/>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29949</xdr:rowOff>
    </xdr:from>
    <xdr:to>
      <xdr:col>76</xdr:col>
      <xdr:colOff>114300</xdr:colOff>
      <xdr:row>77</xdr:row>
      <xdr:rowOff>32982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31599"/>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29949</xdr:rowOff>
    </xdr:from>
    <xdr:to>
      <xdr:col>71</xdr:col>
      <xdr:colOff>177800</xdr:colOff>
      <xdr:row>77</xdr:row>
      <xdr:rowOff>42901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31599"/>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5682</xdr:rowOff>
    </xdr:from>
    <xdr:to>
      <xdr:col>85</xdr:col>
      <xdr:colOff>177800</xdr:colOff>
      <xdr:row>77</xdr:row>
      <xdr:rowOff>107282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155559</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141906</xdr:rowOff>
    </xdr:from>
    <xdr:to>
      <xdr:col>81</xdr:col>
      <xdr:colOff>101600</xdr:colOff>
      <xdr:row>77</xdr:row>
      <xdr:rowOff>72056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88584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4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153632</xdr:rowOff>
    </xdr:from>
    <xdr:to>
      <xdr:col>76</xdr:col>
      <xdr:colOff>165100</xdr:colOff>
      <xdr:row>77</xdr:row>
      <xdr:rowOff>83782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100309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5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150599</xdr:rowOff>
    </xdr:from>
    <xdr:to>
      <xdr:col>72</xdr:col>
      <xdr:colOff>38100</xdr:colOff>
      <xdr:row>77</xdr:row>
      <xdr:rowOff>80749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97276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163551</xdr:rowOff>
    </xdr:from>
    <xdr:to>
      <xdr:col>67</xdr:col>
      <xdr:colOff>101600</xdr:colOff>
      <xdr:row>77</xdr:row>
      <xdr:rowOff>93701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110228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85911</xdr:rowOff>
    </xdr:from>
    <xdr:to>
      <xdr:col>85</xdr:col>
      <xdr:colOff>127000</xdr:colOff>
      <xdr:row>98</xdr:row>
      <xdr:rowOff>101369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88011"/>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85911</xdr:rowOff>
    </xdr:from>
    <xdr:to>
      <xdr:col>81</xdr:col>
      <xdr:colOff>50800</xdr:colOff>
      <xdr:row>98</xdr:row>
      <xdr:rowOff>92080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8011"/>
          <a:ext cx="889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92080</xdr:rowOff>
    </xdr:from>
    <xdr:to>
      <xdr:col>76</xdr:col>
      <xdr:colOff>114300</xdr:colOff>
      <xdr:row>98</xdr:row>
      <xdr:rowOff>108145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4180"/>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99857</xdr:rowOff>
    </xdr:from>
    <xdr:to>
      <xdr:col>71</xdr:col>
      <xdr:colOff>177800</xdr:colOff>
      <xdr:row>98</xdr:row>
      <xdr:rowOff>108145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01957"/>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50569</xdr:rowOff>
    </xdr:from>
    <xdr:to>
      <xdr:col>85</xdr:col>
      <xdr:colOff>177800</xdr:colOff>
      <xdr:row>98</xdr:row>
      <xdr:rowOff>152169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136946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35111</xdr:rowOff>
    </xdr:from>
    <xdr:to>
      <xdr:col>81</xdr:col>
      <xdr:colOff>101600</xdr:colOff>
      <xdr:row>98</xdr:row>
      <xdr:rowOff>136711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127838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41280</xdr:rowOff>
    </xdr:from>
    <xdr:to>
      <xdr:col>76</xdr:col>
      <xdr:colOff>165100</xdr:colOff>
      <xdr:row>98</xdr:row>
      <xdr:rowOff>142880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134007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57345</xdr:rowOff>
    </xdr:from>
    <xdr:to>
      <xdr:col>72</xdr:col>
      <xdr:colOff>38100</xdr:colOff>
      <xdr:row>98</xdr:row>
      <xdr:rowOff>158945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150072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49057</xdr:rowOff>
    </xdr:from>
    <xdr:to>
      <xdr:col>67</xdr:col>
      <xdr:colOff>101600</xdr:colOff>
      <xdr:row>98</xdr:row>
      <xdr:rowOff>150657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141784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39332</xdr:rowOff>
    </xdr:from>
    <xdr:to>
      <xdr:col>116</xdr:col>
      <xdr:colOff>63500</xdr:colOff>
      <xdr:row>57</xdr:row>
      <xdr:rowOff>56376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11982"/>
          <a:ext cx="838200" cy="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56376</xdr:rowOff>
    </xdr:from>
    <xdr:to>
      <xdr:col>111</xdr:col>
      <xdr:colOff>177800</xdr:colOff>
      <xdr:row>57</xdr:row>
      <xdr:rowOff>60592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829026"/>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60592</xdr:rowOff>
    </xdr:from>
    <xdr:to>
      <xdr:col>107</xdr:col>
      <xdr:colOff>50800</xdr:colOff>
      <xdr:row>57</xdr:row>
      <xdr:rowOff>69304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33242"/>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69304</xdr:rowOff>
    </xdr:from>
    <xdr:to>
      <xdr:col>102</xdr:col>
      <xdr:colOff>114300</xdr:colOff>
      <xdr:row>57</xdr:row>
      <xdr:rowOff>74308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41954"/>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159982</xdr:rowOff>
    </xdr:from>
    <xdr:to>
      <xdr:col>116</xdr:col>
      <xdr:colOff>114300</xdr:colOff>
      <xdr:row>57</xdr:row>
      <xdr:rowOff>90132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7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11409</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1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5576</xdr:rowOff>
    </xdr:from>
    <xdr:to>
      <xdr:col>112</xdr:col>
      <xdr:colOff>38100</xdr:colOff>
      <xdr:row>57</xdr:row>
      <xdr:rowOff>107176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7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123703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55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9792</xdr:rowOff>
    </xdr:from>
    <xdr:to>
      <xdr:col>107</xdr:col>
      <xdr:colOff>101600</xdr:colOff>
      <xdr:row>57</xdr:row>
      <xdr:rowOff>111392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7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127919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5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18504</xdr:rowOff>
    </xdr:from>
    <xdr:to>
      <xdr:col>102</xdr:col>
      <xdr:colOff>165100</xdr:colOff>
      <xdr:row>57</xdr:row>
      <xdr:rowOff>120104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7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136631</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56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23508</xdr:rowOff>
    </xdr:from>
    <xdr:to>
      <xdr:col>98</xdr:col>
      <xdr:colOff>38100</xdr:colOff>
      <xdr:row>57</xdr:row>
      <xdr:rowOff>125108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7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141635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5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121655</xdr:rowOff>
    </xdr:from>
    <xdr:to>
      <xdr:col>116</xdr:col>
      <xdr:colOff>63500</xdr:colOff>
      <xdr:row>75</xdr:row>
      <xdr:rowOff>134963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466055"/>
          <a:ext cx="838200" cy="52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121655</xdr:rowOff>
    </xdr:from>
    <xdr:to>
      <xdr:col>111</xdr:col>
      <xdr:colOff>177800</xdr:colOff>
      <xdr:row>73</xdr:row>
      <xdr:rowOff>93025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466055"/>
          <a:ext cx="889000" cy="14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93025</xdr:rowOff>
    </xdr:from>
    <xdr:to>
      <xdr:col>107</xdr:col>
      <xdr:colOff>50800</xdr:colOff>
      <xdr:row>74</xdr:row>
      <xdr:rowOff>62790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08875"/>
          <a:ext cx="889000" cy="14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38869</xdr:rowOff>
    </xdr:from>
    <xdr:to>
      <xdr:col>102</xdr:col>
      <xdr:colOff>114300</xdr:colOff>
      <xdr:row>74</xdr:row>
      <xdr:rowOff>62790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726169"/>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84163</xdr:rowOff>
    </xdr:from>
    <xdr:to>
      <xdr:col>116</xdr:col>
      <xdr:colOff>114300</xdr:colOff>
      <xdr:row>76</xdr:row>
      <xdr:rowOff>14312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42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107040</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9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70855</xdr:rowOff>
    </xdr:from>
    <xdr:to>
      <xdr:col>112</xdr:col>
      <xdr:colOff>38100</xdr:colOff>
      <xdr:row>73</xdr:row>
      <xdr:rowOff>1005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4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17532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19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42225</xdr:rowOff>
    </xdr:from>
    <xdr:to>
      <xdr:col>107</xdr:col>
      <xdr:colOff>101600</xdr:colOff>
      <xdr:row>73</xdr:row>
      <xdr:rowOff>143825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160352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33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11990</xdr:rowOff>
    </xdr:from>
    <xdr:to>
      <xdr:col>102</xdr:col>
      <xdr:colOff>165100</xdr:colOff>
      <xdr:row>74</xdr:row>
      <xdr:rowOff>113590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130117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7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159519</xdr:rowOff>
    </xdr:from>
    <xdr:to>
      <xdr:col>98</xdr:col>
      <xdr:colOff>38100</xdr:colOff>
      <xdr:row>74</xdr:row>
      <xdr:rowOff>89669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106196</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45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歳出総額は、住民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1,916,695</a:t>
          </a:r>
          <a:r>
            <a:rPr kumimoji="1" lang="ja-JP" altLang="ja-JP" sz="1100" b="0" i="0" baseline="0">
              <a:solidFill>
                <a:schemeClr val="dk1"/>
              </a:solidFill>
              <a:effectLst/>
              <a:latin typeface="+mn-lt"/>
              <a:ea typeface="+mn-ea"/>
              <a:cs typeface="+mn-cs"/>
            </a:rPr>
            <a:t>円となっている。補助費等については、住民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人当たりのコストが</a:t>
          </a:r>
          <a:r>
            <a:rPr kumimoji="1" lang="en-US" altLang="ja-JP" sz="1100" b="0" i="0" baseline="0">
              <a:solidFill>
                <a:schemeClr val="dk1"/>
              </a:solidFill>
              <a:effectLst/>
              <a:latin typeface="+mn-lt"/>
              <a:ea typeface="+mn-ea"/>
              <a:cs typeface="+mn-cs"/>
            </a:rPr>
            <a:t>532,338</a:t>
          </a:r>
          <a:r>
            <a:rPr kumimoji="1" lang="ja-JP" altLang="ja-JP" sz="1100" b="0" i="0" baseline="0">
              <a:solidFill>
                <a:schemeClr val="dk1"/>
              </a:solidFill>
              <a:effectLst/>
              <a:latin typeface="+mn-lt"/>
              <a:ea typeface="+mn-ea"/>
              <a:cs typeface="+mn-cs"/>
            </a:rPr>
            <a:t>円で類似団体と比較すると</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倍になっている。病院事業特別会計に対する繰出金は補助費等に計上され、新公立病院改革プランに基づく病床の見直しで経営改善が図られてきたが、</a:t>
          </a:r>
          <a:r>
            <a:rPr kumimoji="1" lang="ja-JP" altLang="en-US" sz="1100" b="0" i="0" baseline="0">
              <a:solidFill>
                <a:schemeClr val="dk1"/>
              </a:solidFill>
              <a:effectLst/>
              <a:latin typeface="+mn-lt"/>
              <a:ea typeface="+mn-ea"/>
              <a:cs typeface="+mn-cs"/>
            </a:rPr>
            <a:t>外来患者減少により</a:t>
          </a:r>
          <a:r>
            <a:rPr kumimoji="1" lang="ja-JP" altLang="ja-JP" sz="1100" b="0" i="0" baseline="0">
              <a:solidFill>
                <a:schemeClr val="dk1"/>
              </a:solidFill>
              <a:effectLst/>
              <a:latin typeface="+mn-lt"/>
              <a:ea typeface="+mn-ea"/>
              <a:cs typeface="+mn-cs"/>
            </a:rPr>
            <a:t>増額原因となった。維持補修費については、大雪となったため除排雪に要する経費が膨らみ、類似団体平均と比較すると</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倍多くなっている。扶助費については、子ども・子育て支援給付等の単独事業のほか、障害者自立支援給付に係る各事業の給付も大きくなっている。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北海道天塩町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2,566
353.56
5,149,882
5,063,909
83,473
3,115,421
3,843,089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79883</xdr:rowOff>
    </xdr:from>
    <xdr:to>
      <xdr:col>24</xdr:col>
      <xdr:colOff>63500</xdr:colOff>
      <xdr:row>36</xdr:row>
      <xdr:rowOff>112058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2083"/>
          <a:ext cx="8382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112058</xdr:rowOff>
    </xdr:from>
    <xdr:to>
      <xdr:col>19</xdr:col>
      <xdr:colOff>177800</xdr:colOff>
      <xdr:row>36</xdr:row>
      <xdr:rowOff>124308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84258"/>
          <a:ext cx="8890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124308</xdr:rowOff>
    </xdr:from>
    <xdr:to>
      <xdr:col>15</xdr:col>
      <xdr:colOff>50800</xdr:colOff>
      <xdr:row>36</xdr:row>
      <xdr:rowOff>146863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96508"/>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132728</xdr:rowOff>
    </xdr:from>
    <xdr:to>
      <xdr:col>10</xdr:col>
      <xdr:colOff>114300</xdr:colOff>
      <xdr:row>36</xdr:row>
      <xdr:rowOff>146863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04928"/>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29083</xdr:rowOff>
    </xdr:from>
    <xdr:to>
      <xdr:col>24</xdr:col>
      <xdr:colOff>114300</xdr:colOff>
      <xdr:row>36</xdr:row>
      <xdr:rowOff>130683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51960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61258</xdr:rowOff>
    </xdr:from>
    <xdr:to>
      <xdr:col>20</xdr:col>
      <xdr:colOff>38100</xdr:colOff>
      <xdr:row>36</xdr:row>
      <xdr:rowOff>162858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7935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73508</xdr:rowOff>
    </xdr:from>
    <xdr:to>
      <xdr:col>15</xdr:col>
      <xdr:colOff>101600</xdr:colOff>
      <xdr:row>37</xdr:row>
      <xdr:rowOff>3658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20185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96063</xdr:rowOff>
    </xdr:from>
    <xdr:to>
      <xdr:col>10</xdr:col>
      <xdr:colOff>165100</xdr:colOff>
      <xdr:row>37</xdr:row>
      <xdr:rowOff>26213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42740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81928</xdr:rowOff>
    </xdr:from>
    <xdr:to>
      <xdr:col>6</xdr:col>
      <xdr:colOff>38100</xdr:colOff>
      <xdr:row>37</xdr:row>
      <xdr:rowOff>12078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28605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23352</xdr:rowOff>
    </xdr:from>
    <xdr:to>
      <xdr:col>24</xdr:col>
      <xdr:colOff>63500</xdr:colOff>
      <xdr:row>58</xdr:row>
      <xdr:rowOff>37858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67452"/>
          <a:ext cx="8382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33254</xdr:rowOff>
    </xdr:from>
    <xdr:to>
      <xdr:col>19</xdr:col>
      <xdr:colOff>177800</xdr:colOff>
      <xdr:row>58</xdr:row>
      <xdr:rowOff>37858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05904"/>
          <a:ext cx="889000" cy="1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33254</xdr:rowOff>
    </xdr:from>
    <xdr:to>
      <xdr:col>15</xdr:col>
      <xdr:colOff>50800</xdr:colOff>
      <xdr:row>58</xdr:row>
      <xdr:rowOff>52317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05904"/>
          <a:ext cx="889000" cy="19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161953</xdr:rowOff>
    </xdr:from>
    <xdr:to>
      <xdr:col>10</xdr:col>
      <xdr:colOff>114300</xdr:colOff>
      <xdr:row>58</xdr:row>
      <xdr:rowOff>52317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34603"/>
          <a:ext cx="889000" cy="6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144002</xdr:rowOff>
    </xdr:from>
    <xdr:to>
      <xdr:col>24</xdr:col>
      <xdr:colOff>114300</xdr:colOff>
      <xdr:row>58</xdr:row>
      <xdr:rowOff>74152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158508</xdr:rowOff>
    </xdr:from>
    <xdr:to>
      <xdr:col>20</xdr:col>
      <xdr:colOff>38100</xdr:colOff>
      <xdr:row>58</xdr:row>
      <xdr:rowOff>88658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79785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153904</xdr:rowOff>
    </xdr:from>
    <xdr:to>
      <xdr:col>15</xdr:col>
      <xdr:colOff>101600</xdr:colOff>
      <xdr:row>57</xdr:row>
      <xdr:rowOff>84054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100581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3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1517</xdr:rowOff>
    </xdr:from>
    <xdr:to>
      <xdr:col>10</xdr:col>
      <xdr:colOff>165100</xdr:colOff>
      <xdr:row>58</xdr:row>
      <xdr:rowOff>103117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94244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111153</xdr:rowOff>
    </xdr:from>
    <xdr:to>
      <xdr:col>6</xdr:col>
      <xdr:colOff>38100</xdr:colOff>
      <xdr:row>58</xdr:row>
      <xdr:rowOff>41303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32430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147329</xdr:rowOff>
    </xdr:from>
    <xdr:to>
      <xdr:col>24</xdr:col>
      <xdr:colOff>63500</xdr:colOff>
      <xdr:row>75</xdr:row>
      <xdr:rowOff>153684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006079"/>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147329</xdr:rowOff>
    </xdr:from>
    <xdr:to>
      <xdr:col>19</xdr:col>
      <xdr:colOff>177800</xdr:colOff>
      <xdr:row>76</xdr:row>
      <xdr:rowOff>49946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06079"/>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169036</xdr:rowOff>
    </xdr:from>
    <xdr:to>
      <xdr:col>15</xdr:col>
      <xdr:colOff>50800</xdr:colOff>
      <xdr:row>76</xdr:row>
      <xdr:rowOff>49946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27786"/>
          <a:ext cx="889000" cy="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169036</xdr:rowOff>
    </xdr:from>
    <xdr:to>
      <xdr:col>10</xdr:col>
      <xdr:colOff>114300</xdr:colOff>
      <xdr:row>76</xdr:row>
      <xdr:rowOff>85238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27786"/>
          <a:ext cx="889000" cy="8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102884</xdr:rowOff>
    </xdr:from>
    <xdr:to>
      <xdr:col>24</xdr:col>
      <xdr:colOff>114300</xdr:colOff>
      <xdr:row>76</xdr:row>
      <xdr:rowOff>33034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125761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96529</xdr:rowOff>
    </xdr:from>
    <xdr:to>
      <xdr:col>20</xdr:col>
      <xdr:colOff>38100</xdr:colOff>
      <xdr:row>76</xdr:row>
      <xdr:rowOff>26679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43206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3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170596</xdr:rowOff>
    </xdr:from>
    <xdr:to>
      <xdr:col>15</xdr:col>
      <xdr:colOff>101600</xdr:colOff>
      <xdr:row>76</xdr:row>
      <xdr:rowOff>100746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117272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0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118236</xdr:rowOff>
    </xdr:from>
    <xdr:to>
      <xdr:col>10</xdr:col>
      <xdr:colOff>165100</xdr:colOff>
      <xdr:row>76</xdr:row>
      <xdr:rowOff>48386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7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64913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5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34438</xdr:rowOff>
    </xdr:from>
    <xdr:to>
      <xdr:col>6</xdr:col>
      <xdr:colOff>38100</xdr:colOff>
      <xdr:row>76</xdr:row>
      <xdr:rowOff>136038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152564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3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140632</xdr:rowOff>
    </xdr:from>
    <xdr:to>
      <xdr:col>24</xdr:col>
      <xdr:colOff>63500</xdr:colOff>
      <xdr:row>96</xdr:row>
      <xdr:rowOff>65759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28382"/>
          <a:ext cx="838200" cy="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65759</xdr:rowOff>
    </xdr:from>
    <xdr:to>
      <xdr:col>19</xdr:col>
      <xdr:colOff>177800</xdr:colOff>
      <xdr:row>96</xdr:row>
      <xdr:rowOff>92906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24959"/>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92906</xdr:rowOff>
    </xdr:from>
    <xdr:to>
      <xdr:col>15</xdr:col>
      <xdr:colOff>50800</xdr:colOff>
      <xdr:row>96</xdr:row>
      <xdr:rowOff>119535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2106"/>
          <a:ext cx="889000" cy="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114613</xdr:rowOff>
    </xdr:from>
    <xdr:to>
      <xdr:col>10</xdr:col>
      <xdr:colOff>114300</xdr:colOff>
      <xdr:row>96</xdr:row>
      <xdr:rowOff>119535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73813"/>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89832</xdr:rowOff>
    </xdr:from>
    <xdr:to>
      <xdr:col>24</xdr:col>
      <xdr:colOff>114300</xdr:colOff>
      <xdr:row>96</xdr:row>
      <xdr:rowOff>19982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112709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2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14959</xdr:rowOff>
    </xdr:from>
    <xdr:to>
      <xdr:col>20</xdr:col>
      <xdr:colOff>38100</xdr:colOff>
      <xdr:row>96</xdr:row>
      <xdr:rowOff>116559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133086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4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42106</xdr:rowOff>
    </xdr:from>
    <xdr:to>
      <xdr:col>15</xdr:col>
      <xdr:colOff>101600</xdr:colOff>
      <xdr:row>96</xdr:row>
      <xdr:rowOff>143706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160233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7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68735</xdr:rowOff>
    </xdr:from>
    <xdr:to>
      <xdr:col>10</xdr:col>
      <xdr:colOff>165100</xdr:colOff>
      <xdr:row>96</xdr:row>
      <xdr:rowOff>170335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15412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0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63813</xdr:rowOff>
    </xdr:from>
    <xdr:to>
      <xdr:col>6</xdr:col>
      <xdr:colOff>38100</xdr:colOff>
      <xdr:row>96</xdr:row>
      <xdr:rowOff>165413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10490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9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93091</xdr:rowOff>
    </xdr:from>
    <xdr:to>
      <xdr:col>55</xdr:col>
      <xdr:colOff>0</xdr:colOff>
      <xdr:row>38</xdr:row>
      <xdr:rowOff>100965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8191"/>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100965</xdr:rowOff>
    </xdr:from>
    <xdr:to>
      <xdr:col>50</xdr:col>
      <xdr:colOff>114300</xdr:colOff>
      <xdr:row>38</xdr:row>
      <xdr:rowOff>138557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16065"/>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122174</xdr:rowOff>
    </xdr:from>
    <xdr:to>
      <xdr:col>45</xdr:col>
      <xdr:colOff>177800</xdr:colOff>
      <xdr:row>38</xdr:row>
      <xdr:rowOff>138557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3727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122174</xdr:rowOff>
    </xdr:from>
    <xdr:to>
      <xdr:col>41</xdr:col>
      <xdr:colOff>50800</xdr:colOff>
      <xdr:row>38</xdr:row>
      <xdr:rowOff>124587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727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42291</xdr:rowOff>
    </xdr:from>
    <xdr:to>
      <xdr:col>55</xdr:col>
      <xdr:colOff>50800</xdr:colOff>
      <xdr:row>38</xdr:row>
      <xdr:rowOff>143891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50165</xdr:rowOff>
    </xdr:from>
    <xdr:to>
      <xdr:col>50</xdr:col>
      <xdr:colOff>165100</xdr:colOff>
      <xdr:row>38</xdr:row>
      <xdr:rowOff>151765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168292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4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87757</xdr:rowOff>
    </xdr:from>
    <xdr:to>
      <xdr:col>46</xdr:col>
      <xdr:colOff>38100</xdr:colOff>
      <xdr:row>39</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9034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95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71374</xdr:rowOff>
    </xdr:from>
    <xdr:to>
      <xdr:col>41</xdr:col>
      <xdr:colOff>101600</xdr:colOff>
      <xdr:row>39</xdr:row>
      <xdr:rowOff>1524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18051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61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73787</xdr:rowOff>
    </xdr:from>
    <xdr:to>
      <xdr:col>36</xdr:col>
      <xdr:colOff>165100</xdr:colOff>
      <xdr:row>39</xdr:row>
      <xdr:rowOff>3937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166514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1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21713</xdr:rowOff>
    </xdr:from>
    <xdr:to>
      <xdr:col>55</xdr:col>
      <xdr:colOff>0</xdr:colOff>
      <xdr:row>58</xdr:row>
      <xdr:rowOff>30245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65813"/>
          <a:ext cx="8382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17928</xdr:rowOff>
    </xdr:from>
    <xdr:to>
      <xdr:col>50</xdr:col>
      <xdr:colOff>114300</xdr:colOff>
      <xdr:row>58</xdr:row>
      <xdr:rowOff>30245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62028"/>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17928</xdr:rowOff>
    </xdr:from>
    <xdr:to>
      <xdr:col>45</xdr:col>
      <xdr:colOff>177800</xdr:colOff>
      <xdr:row>58</xdr:row>
      <xdr:rowOff>67272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2028"/>
          <a:ext cx="8890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37149</xdr:rowOff>
    </xdr:from>
    <xdr:to>
      <xdr:col>41</xdr:col>
      <xdr:colOff>50800</xdr:colOff>
      <xdr:row>58</xdr:row>
      <xdr:rowOff>67272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1249"/>
          <a:ext cx="889000" cy="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142363</xdr:rowOff>
    </xdr:from>
    <xdr:to>
      <xdr:col>55</xdr:col>
      <xdr:colOff>50800</xdr:colOff>
      <xdr:row>58</xdr:row>
      <xdr:rowOff>72513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120790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150895</xdr:rowOff>
    </xdr:from>
    <xdr:to>
      <xdr:col>50</xdr:col>
      <xdr:colOff>165100</xdr:colOff>
      <xdr:row>58</xdr:row>
      <xdr:rowOff>81045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72172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1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138578</xdr:rowOff>
    </xdr:from>
    <xdr:to>
      <xdr:col>46</xdr:col>
      <xdr:colOff>38100</xdr:colOff>
      <xdr:row>58</xdr:row>
      <xdr:rowOff>68728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59855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0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16472</xdr:rowOff>
    </xdr:from>
    <xdr:to>
      <xdr:col>41</xdr:col>
      <xdr:colOff>101600</xdr:colOff>
      <xdr:row>58</xdr:row>
      <xdr:rowOff>118072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109199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157799</xdr:rowOff>
    </xdr:from>
    <xdr:to>
      <xdr:col>36</xdr:col>
      <xdr:colOff>165100</xdr:colOff>
      <xdr:row>58</xdr:row>
      <xdr:rowOff>87949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79076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2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25922</xdr:rowOff>
    </xdr:from>
    <xdr:to>
      <xdr:col>55</xdr:col>
      <xdr:colOff>0</xdr:colOff>
      <xdr:row>77</xdr:row>
      <xdr:rowOff>28532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27572"/>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104980</xdr:rowOff>
    </xdr:from>
    <xdr:to>
      <xdr:col>50</xdr:col>
      <xdr:colOff>114300</xdr:colOff>
      <xdr:row>77</xdr:row>
      <xdr:rowOff>25922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35180"/>
          <a:ext cx="889000" cy="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104980</xdr:rowOff>
    </xdr:from>
    <xdr:to>
      <xdr:col>45</xdr:col>
      <xdr:colOff>177800</xdr:colOff>
      <xdr:row>77</xdr:row>
      <xdr:rowOff>49033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35180"/>
          <a:ext cx="889000" cy="1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113475</xdr:rowOff>
    </xdr:from>
    <xdr:to>
      <xdr:col>41</xdr:col>
      <xdr:colOff>50800</xdr:colOff>
      <xdr:row>77</xdr:row>
      <xdr:rowOff>49033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43675"/>
          <a:ext cx="889000" cy="10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149182</xdr:rowOff>
    </xdr:from>
    <xdr:to>
      <xdr:col>55</xdr:col>
      <xdr:colOff>50800</xdr:colOff>
      <xdr:row>77</xdr:row>
      <xdr:rowOff>79332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146572</xdr:rowOff>
    </xdr:from>
    <xdr:to>
      <xdr:col>50</xdr:col>
      <xdr:colOff>165100</xdr:colOff>
      <xdr:row>77</xdr:row>
      <xdr:rowOff>76722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93249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54180</xdr:rowOff>
    </xdr:from>
    <xdr:to>
      <xdr:col>46</xdr:col>
      <xdr:colOff>38100</xdr:colOff>
      <xdr:row>76</xdr:row>
      <xdr:rowOff>155780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857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5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169683</xdr:rowOff>
    </xdr:from>
    <xdr:to>
      <xdr:col>41</xdr:col>
      <xdr:colOff>101600</xdr:colOff>
      <xdr:row>77</xdr:row>
      <xdr:rowOff>99833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116360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62675</xdr:rowOff>
    </xdr:from>
    <xdr:to>
      <xdr:col>36</xdr:col>
      <xdr:colOff>165100</xdr:colOff>
      <xdr:row>76</xdr:row>
      <xdr:rowOff>164275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9353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6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17053</xdr:rowOff>
    </xdr:from>
    <xdr:to>
      <xdr:col>55</xdr:col>
      <xdr:colOff>0</xdr:colOff>
      <xdr:row>96</xdr:row>
      <xdr:rowOff>20552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76253"/>
          <a:ext cx="8382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20552</xdr:rowOff>
    </xdr:from>
    <xdr:to>
      <xdr:col>50</xdr:col>
      <xdr:colOff>114300</xdr:colOff>
      <xdr:row>96</xdr:row>
      <xdr:rowOff>143537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79752"/>
          <a:ext cx="889000" cy="12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143537</xdr:rowOff>
    </xdr:from>
    <xdr:to>
      <xdr:col>45</xdr:col>
      <xdr:colOff>177800</xdr:colOff>
      <xdr:row>96</xdr:row>
      <xdr:rowOff>155098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02737"/>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155098</xdr:rowOff>
    </xdr:from>
    <xdr:to>
      <xdr:col>41</xdr:col>
      <xdr:colOff>50800</xdr:colOff>
      <xdr:row>97</xdr:row>
      <xdr:rowOff>51271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14298"/>
          <a:ext cx="889000" cy="6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137703</xdr:rowOff>
    </xdr:from>
    <xdr:to>
      <xdr:col>55</xdr:col>
      <xdr:colOff>50800</xdr:colOff>
      <xdr:row>96</xdr:row>
      <xdr:rowOff>67853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160580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141202</xdr:rowOff>
    </xdr:from>
    <xdr:to>
      <xdr:col>50</xdr:col>
      <xdr:colOff>165100</xdr:colOff>
      <xdr:row>96</xdr:row>
      <xdr:rowOff>71352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87879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0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92737</xdr:rowOff>
    </xdr:from>
    <xdr:to>
      <xdr:col>46</xdr:col>
      <xdr:colOff>38100</xdr:colOff>
      <xdr:row>97</xdr:row>
      <xdr:rowOff>22887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39414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104298</xdr:rowOff>
    </xdr:from>
    <xdr:to>
      <xdr:col>41</xdr:col>
      <xdr:colOff>101600</xdr:colOff>
      <xdr:row>97</xdr:row>
      <xdr:rowOff>34448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50975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3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471</xdr:rowOff>
    </xdr:from>
    <xdr:to>
      <xdr:col>36</xdr:col>
      <xdr:colOff>165100</xdr:colOff>
      <xdr:row>97</xdr:row>
      <xdr:rowOff>102071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118598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0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111860</xdr:rowOff>
    </xdr:from>
    <xdr:to>
      <xdr:col>85</xdr:col>
      <xdr:colOff>127000</xdr:colOff>
      <xdr:row>37</xdr:row>
      <xdr:rowOff>120604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5510"/>
          <a:ext cx="8382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159878</xdr:rowOff>
    </xdr:from>
    <xdr:to>
      <xdr:col>81</xdr:col>
      <xdr:colOff>50800</xdr:colOff>
      <xdr:row>37</xdr:row>
      <xdr:rowOff>120604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32078"/>
          <a:ext cx="889000" cy="13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159878</xdr:rowOff>
    </xdr:from>
    <xdr:to>
      <xdr:col>76</xdr:col>
      <xdr:colOff>114300</xdr:colOff>
      <xdr:row>38</xdr:row>
      <xdr:rowOff>11988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32078"/>
          <a:ext cx="889000" cy="19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132373</xdr:rowOff>
    </xdr:from>
    <xdr:to>
      <xdr:col>71</xdr:col>
      <xdr:colOff>177800</xdr:colOff>
      <xdr:row>38</xdr:row>
      <xdr:rowOff>11988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6023"/>
          <a:ext cx="8890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61060</xdr:rowOff>
    </xdr:from>
    <xdr:to>
      <xdr:col>85</xdr:col>
      <xdr:colOff>177800</xdr:colOff>
      <xdr:row>37</xdr:row>
      <xdr:rowOff>162660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83937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69804</xdr:rowOff>
    </xdr:from>
    <xdr:to>
      <xdr:col>81</xdr:col>
      <xdr:colOff>101600</xdr:colOff>
      <xdr:row>37</xdr:row>
      <xdr:rowOff>171404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109078</xdr:rowOff>
    </xdr:from>
    <xdr:to>
      <xdr:col>76</xdr:col>
      <xdr:colOff>165100</xdr:colOff>
      <xdr:row>37</xdr:row>
      <xdr:rowOff>39228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55755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5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132639</xdr:rowOff>
    </xdr:from>
    <xdr:to>
      <xdr:col>72</xdr:col>
      <xdr:colOff>38100</xdr:colOff>
      <xdr:row>38</xdr:row>
      <xdr:rowOff>62788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62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53915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81573</xdr:rowOff>
    </xdr:from>
    <xdr:to>
      <xdr:col>67</xdr:col>
      <xdr:colOff>101600</xdr:colOff>
      <xdr:row>38</xdr:row>
      <xdr:rowOff>11723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2850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155708</xdr:rowOff>
    </xdr:from>
    <xdr:to>
      <xdr:col>85</xdr:col>
      <xdr:colOff>127000</xdr:colOff>
      <xdr:row>58</xdr:row>
      <xdr:rowOff>10587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28358"/>
          <a:ext cx="838200" cy="2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10587</xdr:rowOff>
    </xdr:from>
    <xdr:to>
      <xdr:col>81</xdr:col>
      <xdr:colOff>50800</xdr:colOff>
      <xdr:row>58</xdr:row>
      <xdr:rowOff>18160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54687"/>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18160</xdr:rowOff>
    </xdr:from>
    <xdr:to>
      <xdr:col>76</xdr:col>
      <xdr:colOff>114300</xdr:colOff>
      <xdr:row>58</xdr:row>
      <xdr:rowOff>31915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62260"/>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31915</xdr:rowOff>
    </xdr:from>
    <xdr:to>
      <xdr:col>71</xdr:col>
      <xdr:colOff>177800</xdr:colOff>
      <xdr:row>58</xdr:row>
      <xdr:rowOff>44045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76015"/>
          <a:ext cx="8890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104908</xdr:rowOff>
    </xdr:from>
    <xdr:to>
      <xdr:col>85</xdr:col>
      <xdr:colOff>177800</xdr:colOff>
      <xdr:row>58</xdr:row>
      <xdr:rowOff>35058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127785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2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131237</xdr:rowOff>
    </xdr:from>
    <xdr:to>
      <xdr:col>81</xdr:col>
      <xdr:colOff>101600</xdr:colOff>
      <xdr:row>58</xdr:row>
      <xdr:rowOff>61387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52514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99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138810</xdr:rowOff>
    </xdr:from>
    <xdr:to>
      <xdr:col>76</xdr:col>
      <xdr:colOff>165100</xdr:colOff>
      <xdr:row>58</xdr:row>
      <xdr:rowOff>68960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85487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8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152565</xdr:rowOff>
    </xdr:from>
    <xdr:to>
      <xdr:col>72</xdr:col>
      <xdr:colOff>38100</xdr:colOff>
      <xdr:row>58</xdr:row>
      <xdr:rowOff>82715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99242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70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164695</xdr:rowOff>
    </xdr:from>
    <xdr:to>
      <xdr:col>67</xdr:col>
      <xdr:colOff>101600</xdr:colOff>
      <xdr:row>58</xdr:row>
      <xdr:rowOff>94845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85972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3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21256</xdr:rowOff>
    </xdr:from>
    <xdr:to>
      <xdr:col>85</xdr:col>
      <xdr:colOff>127000</xdr:colOff>
      <xdr:row>97</xdr:row>
      <xdr:rowOff>56482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51906"/>
          <a:ext cx="838200" cy="3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21256</xdr:rowOff>
    </xdr:from>
    <xdr:to>
      <xdr:col>81</xdr:col>
      <xdr:colOff>50800</xdr:colOff>
      <xdr:row>97</xdr:row>
      <xdr:rowOff>32982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51906"/>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29949</xdr:rowOff>
    </xdr:from>
    <xdr:to>
      <xdr:col>76</xdr:col>
      <xdr:colOff>114300</xdr:colOff>
      <xdr:row>97</xdr:row>
      <xdr:rowOff>32982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60599"/>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29949</xdr:rowOff>
    </xdr:from>
    <xdr:to>
      <xdr:col>71</xdr:col>
      <xdr:colOff>177800</xdr:colOff>
      <xdr:row>97</xdr:row>
      <xdr:rowOff>42901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60599"/>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5682</xdr:rowOff>
    </xdr:from>
    <xdr:to>
      <xdr:col>85</xdr:col>
      <xdr:colOff>177800</xdr:colOff>
      <xdr:row>97</xdr:row>
      <xdr:rowOff>107282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155559</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141906</xdr:rowOff>
    </xdr:from>
    <xdr:to>
      <xdr:col>81</xdr:col>
      <xdr:colOff>101600</xdr:colOff>
      <xdr:row>97</xdr:row>
      <xdr:rowOff>72056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88583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7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153632</xdr:rowOff>
    </xdr:from>
    <xdr:to>
      <xdr:col>76</xdr:col>
      <xdr:colOff>165100</xdr:colOff>
      <xdr:row>97</xdr:row>
      <xdr:rowOff>83782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100309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8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150599</xdr:rowOff>
    </xdr:from>
    <xdr:to>
      <xdr:col>72</xdr:col>
      <xdr:colOff>38100</xdr:colOff>
      <xdr:row>97</xdr:row>
      <xdr:rowOff>80749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97276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163551</xdr:rowOff>
    </xdr:from>
    <xdr:to>
      <xdr:col>67</xdr:col>
      <xdr:colOff>101600</xdr:colOff>
      <xdr:row>97</xdr:row>
      <xdr:rowOff>93701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110228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9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98552</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140479</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99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住民一人当たりのコストについて、衛生費では、病院事業特別会計への繰出金が半分以上を占めており、類似団体平均と比較すると約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倍多くなっている。土木費では町道補修整備事業及び公営住宅改修関連事業での支出が、年々増加していることから、類似団体平均と比較すると約</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倍多くなっている。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北海道天塩町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財政調整基金は、災害等の臨時の財政需要に対応するため、標準財政規模の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割を下回らないよう努める。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北海道天塩町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各会計とも黒字が維持されており、引き続き経常経費の縮減を図りながら健全な財政運営に努める。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3" workbookViewId="0">
      <selection activeCell="DB20" sqref="DB20:DI2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5149882</v>
      </c>
      <c r="BO4" s="358"/>
      <c r="BP4" s="358"/>
      <c r="BQ4" s="358"/>
      <c r="BR4" s="358"/>
      <c r="BS4" s="358"/>
      <c r="BT4" s="358"/>
      <c r="BU4" s="359"/>
      <c r="BV4" s="357">
        <v>5079194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2.4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5063909</v>
      </c>
      <c r="BO5" s="426"/>
      <c r="BP5" s="426"/>
      <c r="BQ5" s="426"/>
      <c r="BR5" s="426"/>
      <c r="BS5" s="426"/>
      <c r="BT5" s="426"/>
      <c r="BU5" s="427"/>
      <c r="BV5" s="425">
        <v>4989618</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89.9</v>
      </c>
      <c r="CU5" s="392"/>
      <c r="CV5" s="392"/>
      <c r="CW5" s="392"/>
      <c r="CX5" s="392"/>
      <c r="CY5" s="392"/>
      <c r="CZ5" s="392"/>
      <c r="DA5" s="393"/>
      <c r="DB5" s="391">
        <v>75.599999999999994</v>
      </c>
      <c r="DC5" s="392"/>
      <c r="DD5" s="392"/>
      <c r="DE5" s="392"/>
      <c r="DF5" s="392"/>
      <c r="DG5" s="392"/>
      <c r="DH5" s="392"/>
      <c r="DI5" s="393"/>
    </row>
    <row r="6" spans="1:119" ht="18.75" customHeight="1" x14ac:dyDescent="0.15">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85973</v>
      </c>
      <c r="BO6" s="426"/>
      <c r="BP6" s="426"/>
      <c r="BQ6" s="426"/>
      <c r="BR6" s="426"/>
      <c r="BS6" s="426"/>
      <c r="BT6" s="426"/>
      <c r="BU6" s="427"/>
      <c r="BV6" s="425">
        <v>89576</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90</v>
      </c>
      <c r="CU6" s="432"/>
      <c r="CV6" s="432"/>
      <c r="CW6" s="432"/>
      <c r="CX6" s="432"/>
      <c r="CY6" s="432"/>
      <c r="CZ6" s="432"/>
      <c r="DA6" s="433"/>
      <c r="DB6" s="431">
        <v>75.900000000000006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2500</v>
      </c>
      <c r="BO7" s="426"/>
      <c r="BP7" s="426"/>
      <c r="BQ7" s="426"/>
      <c r="BR7" s="426"/>
      <c r="BS7" s="426"/>
      <c r="BT7" s="426"/>
      <c r="BU7" s="427"/>
      <c r="BV7" s="425">
        <v>16179</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3115421</v>
      </c>
      <c r="CU7" s="426"/>
      <c r="CV7" s="426"/>
      <c r="CW7" s="426"/>
      <c r="CX7" s="426"/>
      <c r="CY7" s="426"/>
      <c r="CZ7" s="426"/>
      <c r="DA7" s="427"/>
      <c r="DB7" s="425">
        <v>3109303</v>
      </c>
      <c r="DC7" s="426"/>
      <c r="DD7" s="426"/>
      <c r="DE7" s="426"/>
      <c r="DF7" s="426"/>
      <c r="DG7" s="426"/>
      <c r="DH7" s="426"/>
      <c r="DI7" s="427"/>
    </row>
    <row r="8" spans="1:119" ht="18.75" customHeight="1" thickBot="1" x14ac:dyDescent="0.2">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83473</v>
      </c>
      <c r="BO8" s="426"/>
      <c r="BP8" s="426"/>
      <c r="BQ8" s="426"/>
      <c r="BR8" s="426"/>
      <c r="BS8" s="426"/>
      <c r="BT8" s="426"/>
      <c r="BU8" s="427"/>
      <c r="BV8" s="425">
        <v>73397</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0.17</v>
      </c>
      <c r="CU8" s="435"/>
      <c r="CV8" s="435"/>
      <c r="CW8" s="435"/>
      <c r="CX8" s="435"/>
      <c r="CY8" s="435"/>
      <c r="CZ8" s="435"/>
      <c r="DA8" s="436"/>
      <c r="DB8" s="434">
        <v>0.16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2950</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10076</v>
      </c>
      <c r="BO9" s="426"/>
      <c r="BP9" s="426"/>
      <c r="BQ9" s="426"/>
      <c r="BR9" s="426"/>
      <c r="BS9" s="426"/>
      <c r="BT9" s="426"/>
      <c r="BU9" s="427"/>
      <c r="BV9" s="425">
        <v>-43401</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10.8</v>
      </c>
      <c r="CU9" s="392"/>
      <c r="CV9" s="392"/>
      <c r="CW9" s="392"/>
      <c r="CX9" s="392"/>
      <c r="CY9" s="392"/>
      <c r="CZ9" s="392"/>
      <c r="DA9" s="393"/>
      <c r="DB9" s="391">
        <v>12.5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18"/>
      <c r="N10" s="418"/>
      <c r="O10" s="418"/>
      <c r="P10" s="418"/>
      <c r="Q10" s="419"/>
      <c r="R10" s="445">
        <v>3243</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114</v>
      </c>
      <c r="AV10" s="421"/>
      <c r="AW10" s="421"/>
      <c r="AX10" s="421"/>
      <c r="AY10" s="422" t="s">
        <v>115</v>
      </c>
      <c r="AZ10" s="423"/>
      <c r="BA10" s="423"/>
      <c r="BB10" s="423"/>
      <c r="BC10" s="423"/>
      <c r="BD10" s="423"/>
      <c r="BE10" s="423"/>
      <c r="BF10" s="423"/>
      <c r="BG10" s="423"/>
      <c r="BH10" s="423"/>
      <c r="BI10" s="423"/>
      <c r="BJ10" s="423"/>
      <c r="BK10" s="423"/>
      <c r="BL10" s="423"/>
      <c r="BM10" s="424"/>
      <c r="BN10" s="425">
        <v>2268</v>
      </c>
      <c r="BO10" s="426"/>
      <c r="BP10" s="426"/>
      <c r="BQ10" s="426"/>
      <c r="BR10" s="426"/>
      <c r="BS10" s="426"/>
      <c r="BT10" s="426"/>
      <c r="BU10" s="427"/>
      <c r="BV10" s="425">
        <v>10295</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114</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2642</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90</v>
      </c>
      <c r="AV12" s="421"/>
      <c r="AW12" s="421"/>
      <c r="AX12" s="421"/>
      <c r="AY12" s="422" t="s">
        <v>128</v>
      </c>
      <c r="AZ12" s="423"/>
      <c r="BA12" s="423"/>
      <c r="BB12" s="423"/>
      <c r="BC12" s="423"/>
      <c r="BD12" s="423"/>
      <c r="BE12" s="423"/>
      <c r="BF12" s="423"/>
      <c r="BG12" s="423"/>
      <c r="BH12" s="423"/>
      <c r="BI12" s="423"/>
      <c r="BJ12" s="423"/>
      <c r="BK12" s="423"/>
      <c r="BL12" s="423"/>
      <c r="BM12" s="424"/>
      <c r="BN12" s="425">
        <v>57000</v>
      </c>
      <c r="BO12" s="426"/>
      <c r="BP12" s="426"/>
      <c r="BQ12" s="426"/>
      <c r="BR12" s="426"/>
      <c r="BS12" s="426"/>
      <c r="BT12" s="426"/>
      <c r="BU12" s="427"/>
      <c r="BV12" s="425">
        <v>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2566</v>
      </c>
      <c r="S13" s="479"/>
      <c r="T13" s="479"/>
      <c r="U13" s="479"/>
      <c r="V13" s="480"/>
      <c r="W13" s="404" t="s">
        <v>131</v>
      </c>
      <c r="X13" s="405"/>
      <c r="Y13" s="405"/>
      <c r="Z13" s="405"/>
      <c r="AA13" s="405"/>
      <c r="AB13" s="395"/>
      <c r="AC13" s="445">
        <v>388</v>
      </c>
      <c r="AD13" s="446"/>
      <c r="AE13" s="446"/>
      <c r="AF13" s="446"/>
      <c r="AG13" s="488"/>
      <c r="AH13" s="445">
        <v>436</v>
      </c>
      <c r="AI13" s="446"/>
      <c r="AJ13" s="446"/>
      <c r="AK13" s="446"/>
      <c r="AL13" s="447"/>
      <c r="AM13" s="417" t="s">
        <v>132</v>
      </c>
      <c r="AN13" s="418"/>
      <c r="AO13" s="418"/>
      <c r="AP13" s="418"/>
      <c r="AQ13" s="418"/>
      <c r="AR13" s="418"/>
      <c r="AS13" s="418"/>
      <c r="AT13" s="419"/>
      <c r="AU13" s="420" t="s">
        <v>114</v>
      </c>
      <c r="AV13" s="421"/>
      <c r="AW13" s="421"/>
      <c r="AX13" s="421"/>
      <c r="AY13" s="422" t="s">
        <v>133</v>
      </c>
      <c r="AZ13" s="423"/>
      <c r="BA13" s="423"/>
      <c r="BB13" s="423"/>
      <c r="BC13" s="423"/>
      <c r="BD13" s="423"/>
      <c r="BE13" s="423"/>
      <c r="BF13" s="423"/>
      <c r="BG13" s="423"/>
      <c r="BH13" s="423"/>
      <c r="BI13" s="423"/>
      <c r="BJ13" s="423"/>
      <c r="BK13" s="423"/>
      <c r="BL13" s="423"/>
      <c r="BM13" s="424"/>
      <c r="BN13" s="425">
        <v>-44656</v>
      </c>
      <c r="BO13" s="426"/>
      <c r="BP13" s="426"/>
      <c r="BQ13" s="426"/>
      <c r="BR13" s="426"/>
      <c r="BS13" s="426"/>
      <c r="BT13" s="426"/>
      <c r="BU13" s="427"/>
      <c r="BV13" s="425">
        <v>-33106</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7.2</v>
      </c>
      <c r="CU13" s="392"/>
      <c r="CV13" s="392"/>
      <c r="CW13" s="392"/>
      <c r="CX13" s="392"/>
      <c r="CY13" s="392"/>
      <c r="CZ13" s="392"/>
      <c r="DA13" s="393"/>
      <c r="DB13" s="391">
        <v>7.3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2732</v>
      </c>
      <c r="S14" s="479"/>
      <c r="T14" s="479"/>
      <c r="U14" s="479"/>
      <c r="V14" s="480"/>
      <c r="W14" s="384"/>
      <c r="X14" s="385"/>
      <c r="Y14" s="385"/>
      <c r="Z14" s="385"/>
      <c r="AA14" s="385"/>
      <c r="AB14" s="374"/>
      <c r="AC14" s="481">
        <v>23.4</v>
      </c>
      <c r="AD14" s="482"/>
      <c r="AE14" s="482"/>
      <c r="AF14" s="482"/>
      <c r="AG14" s="483"/>
      <c r="AH14" s="481">
        <v>24.5</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v>8.6999999999999993</v>
      </c>
      <c r="CU14" s="493"/>
      <c r="CV14" s="493"/>
      <c r="CW14" s="493"/>
      <c r="CX14" s="493"/>
      <c r="CY14" s="493"/>
      <c r="CZ14" s="493"/>
      <c r="DA14" s="494"/>
      <c r="DB14" s="492">
        <v>3.4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2673</v>
      </c>
      <c r="S15" s="479"/>
      <c r="T15" s="479"/>
      <c r="U15" s="479"/>
      <c r="V15" s="480"/>
      <c r="W15" s="404" t="s">
        <v>137</v>
      </c>
      <c r="X15" s="405"/>
      <c r="Y15" s="405"/>
      <c r="Z15" s="405"/>
      <c r="AA15" s="405"/>
      <c r="AB15" s="395"/>
      <c r="AC15" s="445">
        <v>274</v>
      </c>
      <c r="AD15" s="446"/>
      <c r="AE15" s="446"/>
      <c r="AF15" s="446"/>
      <c r="AG15" s="488"/>
      <c r="AH15" s="445">
        <v>294</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526247</v>
      </c>
      <c r="BO15" s="358"/>
      <c r="BP15" s="358"/>
      <c r="BQ15" s="358"/>
      <c r="BR15" s="358"/>
      <c r="BS15" s="358"/>
      <c r="BT15" s="358"/>
      <c r="BU15" s="359"/>
      <c r="BV15" s="357">
        <v>475155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16.5</v>
      </c>
      <c r="AD16" s="482"/>
      <c r="AE16" s="482"/>
      <c r="AF16" s="482"/>
      <c r="AG16" s="483"/>
      <c r="AH16" s="481">
        <v>16.5</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2988421</v>
      </c>
      <c r="BO16" s="426"/>
      <c r="BP16" s="426"/>
      <c r="BQ16" s="426"/>
      <c r="BR16" s="426"/>
      <c r="BS16" s="426"/>
      <c r="BT16" s="426"/>
      <c r="BU16" s="427"/>
      <c r="BV16" s="425">
        <v>2990180</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999</v>
      </c>
      <c r="AD17" s="446"/>
      <c r="AE17" s="446"/>
      <c r="AF17" s="446"/>
      <c r="AG17" s="488"/>
      <c r="AH17" s="445">
        <v>1050</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648109</v>
      </c>
      <c r="BO17" s="426"/>
      <c r="BP17" s="426"/>
      <c r="BQ17" s="426"/>
      <c r="BR17" s="426"/>
      <c r="BS17" s="426"/>
      <c r="BT17" s="426"/>
      <c r="BU17" s="427"/>
      <c r="BV17" s="425">
        <v>579144</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08" t="s">
        <v>147</v>
      </c>
      <c r="C18" s="437"/>
      <c r="D18" s="437"/>
      <c r="E18" s="509"/>
      <c r="F18" s="509"/>
      <c r="G18" s="509"/>
      <c r="H18" s="509"/>
      <c r="I18" s="509"/>
      <c r="J18" s="509"/>
      <c r="K18" s="509"/>
      <c r="L18" s="510">
        <v>353.56</v>
      </c>
      <c r="M18" s="510"/>
      <c r="N18" s="510"/>
      <c r="O18" s="510"/>
      <c r="P18" s="510"/>
      <c r="Q18" s="510"/>
      <c r="R18" s="511"/>
      <c r="S18" s="511"/>
      <c r="T18" s="511"/>
      <c r="U18" s="511"/>
      <c r="V18" s="512"/>
      <c r="W18" s="406"/>
      <c r="X18" s="407"/>
      <c r="Y18" s="407"/>
      <c r="Z18" s="407"/>
      <c r="AA18" s="407"/>
      <c r="AB18" s="398"/>
      <c r="AC18" s="513">
        <v>60.1</v>
      </c>
      <c r="AD18" s="514"/>
      <c r="AE18" s="514"/>
      <c r="AF18" s="514"/>
      <c r="AG18" s="515"/>
      <c r="AH18" s="513">
        <v>59</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2808055</v>
      </c>
      <c r="BO18" s="426"/>
      <c r="BP18" s="426"/>
      <c r="BQ18" s="426"/>
      <c r="BR18" s="426"/>
      <c r="BS18" s="426"/>
      <c r="BT18" s="426"/>
      <c r="BU18" s="427"/>
      <c r="BV18" s="425">
        <v>2384788</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08" t="s">
        <v>149</v>
      </c>
      <c r="C19" s="437"/>
      <c r="D19" s="437"/>
      <c r="E19" s="509"/>
      <c r="F19" s="509"/>
      <c r="G19" s="509"/>
      <c r="H19" s="509"/>
      <c r="I19" s="509"/>
      <c r="J19" s="509"/>
      <c r="K19" s="509"/>
      <c r="L19" s="517">
        <v>8</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3549659</v>
      </c>
      <c r="BO19" s="426"/>
      <c r="BP19" s="426"/>
      <c r="BQ19" s="426"/>
      <c r="BR19" s="426"/>
      <c r="BS19" s="426"/>
      <c r="BT19" s="426"/>
      <c r="BU19" s="427"/>
      <c r="BV19" s="425">
        <v>3593319</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08" t="s">
        <v>151</v>
      </c>
      <c r="C20" s="437"/>
      <c r="D20" s="437"/>
      <c r="E20" s="509"/>
      <c r="F20" s="509"/>
      <c r="G20" s="509"/>
      <c r="H20" s="509"/>
      <c r="I20" s="509"/>
      <c r="J20" s="509"/>
      <c r="K20" s="509"/>
      <c r="L20" s="517">
        <v>1425</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3843089</v>
      </c>
      <c r="BO22" s="358"/>
      <c r="BP22" s="358"/>
      <c r="BQ22" s="358"/>
      <c r="BR22" s="358"/>
      <c r="BS22" s="358"/>
      <c r="BT22" s="358"/>
      <c r="BU22" s="359"/>
      <c r="BV22" s="357">
        <v>3826411</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3628162</v>
      </c>
      <c r="BO23" s="426"/>
      <c r="BP23" s="426"/>
      <c r="BQ23" s="426"/>
      <c r="BR23" s="426"/>
      <c r="BS23" s="426"/>
      <c r="BT23" s="426"/>
      <c r="BU23" s="427"/>
      <c r="BV23" s="425">
        <v>3586316</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40"/>
      <c r="C24" s="541"/>
      <c r="D24" s="542"/>
      <c r="E24" s="444" t="s">
        <v>161</v>
      </c>
      <c r="F24" s="418"/>
      <c r="G24" s="418"/>
      <c r="H24" s="418"/>
      <c r="I24" s="418"/>
      <c r="J24" s="418"/>
      <c r="K24" s="419"/>
      <c r="L24" s="445">
        <v>1</v>
      </c>
      <c r="M24" s="446"/>
      <c r="N24" s="446"/>
      <c r="O24" s="446"/>
      <c r="P24" s="488"/>
      <c r="Q24" s="445">
        <v>7000</v>
      </c>
      <c r="R24" s="446"/>
      <c r="S24" s="446"/>
      <c r="T24" s="446"/>
      <c r="U24" s="446"/>
      <c r="V24" s="488"/>
      <c r="W24" s="553"/>
      <c r="X24" s="541"/>
      <c r="Y24" s="542"/>
      <c r="Z24" s="444" t="s">
        <v>162</v>
      </c>
      <c r="AA24" s="418"/>
      <c r="AB24" s="418"/>
      <c r="AC24" s="418"/>
      <c r="AD24" s="418"/>
      <c r="AE24" s="418"/>
      <c r="AF24" s="418"/>
      <c r="AG24" s="419"/>
      <c r="AH24" s="445">
        <v>72</v>
      </c>
      <c r="AI24" s="446"/>
      <c r="AJ24" s="446"/>
      <c r="AK24" s="446"/>
      <c r="AL24" s="488"/>
      <c r="AM24" s="445">
        <v>221976</v>
      </c>
      <c r="AN24" s="446"/>
      <c r="AO24" s="446"/>
      <c r="AP24" s="446"/>
      <c r="AQ24" s="446"/>
      <c r="AR24" s="488"/>
      <c r="AS24" s="445">
        <v>3083</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2767356</v>
      </c>
      <c r="BO24" s="426"/>
      <c r="BP24" s="426"/>
      <c r="BQ24" s="426"/>
      <c r="BR24" s="426"/>
      <c r="BS24" s="426"/>
      <c r="BT24" s="426"/>
      <c r="BU24" s="427"/>
      <c r="BV24" s="425">
        <v>2604155</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40"/>
      <c r="C25" s="541"/>
      <c r="D25" s="542"/>
      <c r="E25" s="444" t="s">
        <v>164</v>
      </c>
      <c r="F25" s="418"/>
      <c r="G25" s="418"/>
      <c r="H25" s="418"/>
      <c r="I25" s="418"/>
      <c r="J25" s="418"/>
      <c r="K25" s="419"/>
      <c r="L25" s="445">
        <v>1</v>
      </c>
      <c r="M25" s="446"/>
      <c r="N25" s="446"/>
      <c r="O25" s="446"/>
      <c r="P25" s="488"/>
      <c r="Q25" s="445">
        <v>6000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117584</v>
      </c>
      <c r="BO25" s="358"/>
      <c r="BP25" s="358"/>
      <c r="BQ25" s="358"/>
      <c r="BR25" s="358"/>
      <c r="BS25" s="358"/>
      <c r="BT25" s="358"/>
      <c r="BU25" s="359"/>
      <c r="BV25" s="357">
        <v>175396</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40"/>
      <c r="C26" s="541"/>
      <c r="D26" s="542"/>
      <c r="E26" s="444" t="s">
        <v>167</v>
      </c>
      <c r="F26" s="418"/>
      <c r="G26" s="418"/>
      <c r="H26" s="418"/>
      <c r="I26" s="418"/>
      <c r="J26" s="418"/>
      <c r="K26" s="419"/>
      <c r="L26" s="445">
        <v>1</v>
      </c>
      <c r="M26" s="446"/>
      <c r="N26" s="446"/>
      <c r="O26" s="446"/>
      <c r="P26" s="488"/>
      <c r="Q26" s="445">
        <v>5500</v>
      </c>
      <c r="R26" s="446"/>
      <c r="S26" s="446"/>
      <c r="T26" s="446"/>
      <c r="U26" s="446"/>
      <c r="V26" s="488"/>
      <c r="W26" s="553"/>
      <c r="X26" s="541"/>
      <c r="Y26" s="542"/>
      <c r="Z26" s="444" t="s">
        <v>168</v>
      </c>
      <c r="AA26" s="565"/>
      <c r="AB26" s="565"/>
      <c r="AC26" s="565"/>
      <c r="AD26" s="565"/>
      <c r="AE26" s="565"/>
      <c r="AF26" s="565"/>
      <c r="AG26" s="566"/>
      <c r="AH26" s="445" t="s">
        <v>122</v>
      </c>
      <c r="AI26" s="446"/>
      <c r="AJ26" s="446"/>
      <c r="AK26" s="446"/>
      <c r="AL26" s="488"/>
      <c r="AM26" s="445" t="s">
        <v>122</v>
      </c>
      <c r="AN26" s="446"/>
      <c r="AO26" s="446"/>
      <c r="AP26" s="446"/>
      <c r="AQ26" s="446"/>
      <c r="AR26" s="488"/>
      <c r="AS26" s="445" t="s">
        <v>122</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40"/>
      <c r="C27" s="541"/>
      <c r="D27" s="542"/>
      <c r="E27" s="444" t="s">
        <v>170</v>
      </c>
      <c r="F27" s="418"/>
      <c r="G27" s="418"/>
      <c r="H27" s="418"/>
      <c r="I27" s="418"/>
      <c r="J27" s="418"/>
      <c r="K27" s="419"/>
      <c r="L27" s="445">
        <v>1</v>
      </c>
      <c r="M27" s="446"/>
      <c r="N27" s="446"/>
      <c r="O27" s="446"/>
      <c r="P27" s="488"/>
      <c r="Q27" s="445">
        <v>2600</v>
      </c>
      <c r="R27" s="446"/>
      <c r="S27" s="446"/>
      <c r="T27" s="446"/>
      <c r="U27" s="446"/>
      <c r="V27" s="488"/>
      <c r="W27" s="553"/>
      <c r="X27" s="541"/>
      <c r="Y27" s="542"/>
      <c r="Z27" s="444" t="s">
        <v>171</v>
      </c>
      <c r="AA27" s="418"/>
      <c r="AB27" s="418"/>
      <c r="AC27" s="418"/>
      <c r="AD27" s="418"/>
      <c r="AE27" s="418"/>
      <c r="AF27" s="418"/>
      <c r="AG27" s="419"/>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t="s">
        <v>122</v>
      </c>
      <c r="BO27" s="535"/>
      <c r="BP27" s="535"/>
      <c r="BQ27" s="535"/>
      <c r="BR27" s="535"/>
      <c r="BS27" s="535"/>
      <c r="BT27" s="535"/>
      <c r="BU27" s="536"/>
      <c r="BV27" s="534" t="s">
        <v>122</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40"/>
      <c r="C28" s="541"/>
      <c r="D28" s="542"/>
      <c r="E28" s="444" t="s">
        <v>173</v>
      </c>
      <c r="F28" s="418"/>
      <c r="G28" s="418"/>
      <c r="H28" s="418"/>
      <c r="I28" s="418"/>
      <c r="J28" s="418"/>
      <c r="K28" s="419"/>
      <c r="L28" s="445">
        <v>1</v>
      </c>
      <c r="M28" s="446"/>
      <c r="N28" s="446"/>
      <c r="O28" s="446"/>
      <c r="P28" s="488"/>
      <c r="Q28" s="445">
        <v>2200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672553</v>
      </c>
      <c r="BO28" s="358"/>
      <c r="BP28" s="358"/>
      <c r="BQ28" s="358"/>
      <c r="BR28" s="358"/>
      <c r="BS28" s="358"/>
      <c r="BT28" s="358"/>
      <c r="BU28" s="359"/>
      <c r="BV28" s="357">
        <v>727285</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40"/>
      <c r="C29" s="541"/>
      <c r="D29" s="542"/>
      <c r="E29" s="444" t="s">
        <v>176</v>
      </c>
      <c r="F29" s="418"/>
      <c r="G29" s="418"/>
      <c r="H29" s="418"/>
      <c r="I29" s="418"/>
      <c r="J29" s="418"/>
      <c r="K29" s="419"/>
      <c r="L29" s="445">
        <v>7</v>
      </c>
      <c r="M29" s="446"/>
      <c r="N29" s="446"/>
      <c r="O29" s="446"/>
      <c r="P29" s="488"/>
      <c r="Q29" s="445">
        <v>1900</v>
      </c>
      <c r="R29" s="446"/>
      <c r="S29" s="446"/>
      <c r="T29" s="446"/>
      <c r="U29" s="446"/>
      <c r="V29" s="488"/>
      <c r="W29" s="554"/>
      <c r="X29" s="555"/>
      <c r="Y29" s="556"/>
      <c r="Z29" s="444" t="s">
        <v>177</v>
      </c>
      <c r="AA29" s="418"/>
      <c r="AB29" s="418"/>
      <c r="AC29" s="418"/>
      <c r="AD29" s="418"/>
      <c r="AE29" s="418"/>
      <c r="AF29" s="418"/>
      <c r="AG29" s="419"/>
      <c r="AH29" s="445">
        <v>72</v>
      </c>
      <c r="AI29" s="446"/>
      <c r="AJ29" s="446"/>
      <c r="AK29" s="446"/>
      <c r="AL29" s="488"/>
      <c r="AM29" s="445">
        <v>221976</v>
      </c>
      <c r="AN29" s="446"/>
      <c r="AO29" s="446"/>
      <c r="AP29" s="446"/>
      <c r="AQ29" s="446"/>
      <c r="AR29" s="488"/>
      <c r="AS29" s="445">
        <v>3083</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83412</v>
      </c>
      <c r="BO29" s="426"/>
      <c r="BP29" s="426"/>
      <c r="BQ29" s="426"/>
      <c r="BR29" s="426"/>
      <c r="BS29" s="426"/>
      <c r="BT29" s="426"/>
      <c r="BU29" s="427"/>
      <c r="BV29" s="425">
        <v>83401</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97.2</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957933</v>
      </c>
      <c r="BO30" s="535"/>
      <c r="BP30" s="535"/>
      <c r="BQ30" s="535"/>
      <c r="BR30" s="535"/>
      <c r="BS30" s="535"/>
      <c r="BT30" s="535"/>
      <c r="BU30" s="536"/>
      <c r="BV30" s="534">
        <v>1048404</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15">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国民健康保険病院事業特別会計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町民保養センター事業特別会計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北留萌消防組合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西天北五町衛生施設組合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3QJMgTF46I1uov0v9WJjh/id+P2R72s+LA8h2KAOU95IXUxvT2x8/ZPLhcNQHf6rpS+c+/vEWALsimO1T5Njw==" saltValue="TAtH2WGMzLSY6gzL9aMk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536</v>
      </c>
      <c r="D34" s="1136"/>
      <c r="E34" s="1137"/>
      <c r="F34" s="32">
        <v>2.56</v>
      </c>
      <c r="G34" s="33">
        <v>10.95</v>
      </c>
      <c r="H34" s="33">
        <v>3.71</v>
      </c>
      <c r="I34" s="33">
        <v>2.36</v>
      </c>
      <c r="J34" s="34">
        <v>2.67</v>
      </c>
      <c r="K34" s="22"/>
      <c r="L34" s="22"/>
      <c r="M34" s="22"/>
      <c r="N34" s="22"/>
      <c r="O34" s="22"/>
      <c r="P34" s="22"/>
    </row>
    <row r="35" spans="1:16" ht="39" customHeight="1" x14ac:dyDescent="0.15">
      <c r="A35" s="22"/>
      <c r="B35" s="35"/>
      <c r="C35" s="1132" t="s">
        <v>537</v>
      </c>
      <c r="D35" s="1132"/>
      <c r="E35" s="1133"/>
      <c r="F35" s="36">
        <v>1.59</v>
      </c>
      <c r="G35" s="37">
        <v>1.51</v>
      </c>
      <c r="H35" s="37">
        <v>2.81</v>
      </c>
      <c r="I35" s="37">
        <v>3.06</v>
      </c>
      <c r="J35" s="38">
        <v>2.6</v>
      </c>
      <c r="K35" s="22"/>
      <c r="L35" s="22"/>
      <c r="M35" s="22"/>
      <c r="N35" s="22"/>
      <c r="O35" s="22"/>
      <c r="P35" s="22"/>
    </row>
    <row r="36" spans="1:16" ht="39" customHeight="1" x14ac:dyDescent="0.15">
      <c r="A36" s="22"/>
      <c r="B36" s="35"/>
      <c r="C36" s="1132" t="s">
        <v>538</v>
      </c>
      <c r="D36" s="1132"/>
      <c r="E36" s="1133"/>
      <c r="F36" s="36" t="s">
        <v>488</v>
      </c>
      <c r="G36" s="37" t="s">
        <v>488</v>
      </c>
      <c r="H36" s="37" t="s">
        <v>488</v>
      </c>
      <c r="I36" s="37" t="s">
        <v>488</v>
      </c>
      <c r="J36" s="38">
        <v>1.39</v>
      </c>
      <c r="K36" s="22"/>
      <c r="L36" s="22"/>
      <c r="M36" s="22"/>
      <c r="N36" s="22"/>
      <c r="O36" s="22"/>
      <c r="P36" s="22"/>
    </row>
    <row r="37" spans="1:16" ht="39" customHeight="1" x14ac:dyDescent="0.15">
      <c r="A37" s="22"/>
      <c r="B37" s="35"/>
      <c r="C37" s="1132" t="s">
        <v>539</v>
      </c>
      <c r="D37" s="1132"/>
      <c r="E37" s="1133"/>
      <c r="F37" s="36" t="s">
        <v>488</v>
      </c>
      <c r="G37" s="37" t="s">
        <v>488</v>
      </c>
      <c r="H37" s="37" t="s">
        <v>488</v>
      </c>
      <c r="I37" s="37" t="s">
        <v>488</v>
      </c>
      <c r="J37" s="38">
        <v>0.88</v>
      </c>
      <c r="K37" s="22"/>
      <c r="L37" s="22"/>
      <c r="M37" s="22"/>
      <c r="N37" s="22"/>
      <c r="O37" s="22"/>
      <c r="P37" s="22"/>
    </row>
    <row r="38" spans="1:16" ht="39" customHeight="1" x14ac:dyDescent="0.15">
      <c r="A38" s="22"/>
      <c r="B38" s="35"/>
      <c r="C38" s="1132" t="s">
        <v>540</v>
      </c>
      <c r="D38" s="1132"/>
      <c r="E38" s="1133"/>
      <c r="F38" s="36">
        <v>0.35</v>
      </c>
      <c r="G38" s="37">
        <v>0.37</v>
      </c>
      <c r="H38" s="37">
        <v>0.91</v>
      </c>
      <c r="I38" s="37">
        <v>1.23</v>
      </c>
      <c r="J38" s="38">
        <v>0.23</v>
      </c>
      <c r="K38" s="22"/>
      <c r="L38" s="22"/>
      <c r="M38" s="22"/>
      <c r="N38" s="22"/>
      <c r="O38" s="22"/>
      <c r="P38" s="22"/>
    </row>
    <row r="39" spans="1:16" ht="39" customHeight="1" x14ac:dyDescent="0.15">
      <c r="A39" s="22"/>
      <c r="B39" s="35"/>
      <c r="C39" s="1132" t="s">
        <v>541</v>
      </c>
      <c r="D39" s="1132"/>
      <c r="E39" s="1133"/>
      <c r="F39" s="36">
        <v>0.59</v>
      </c>
      <c r="G39" s="37">
        <v>0.34</v>
      </c>
      <c r="H39" s="37">
        <v>0</v>
      </c>
      <c r="I39" s="37">
        <v>0.02</v>
      </c>
      <c r="J39" s="38">
        <v>0.17</v>
      </c>
      <c r="K39" s="22"/>
      <c r="L39" s="22"/>
      <c r="M39" s="22"/>
      <c r="N39" s="22"/>
      <c r="O39" s="22"/>
      <c r="P39" s="22"/>
    </row>
    <row r="40" spans="1:16" ht="39" customHeight="1" x14ac:dyDescent="0.15">
      <c r="A40" s="22"/>
      <c r="B40" s="35"/>
      <c r="C40" s="1132" t="s">
        <v>542</v>
      </c>
      <c r="D40" s="1132"/>
      <c r="E40" s="1133"/>
      <c r="F40" s="36">
        <v>0.03</v>
      </c>
      <c r="G40" s="37">
        <v>0.03</v>
      </c>
      <c r="H40" s="37">
        <v>0.03</v>
      </c>
      <c r="I40" s="37">
        <v>0.03</v>
      </c>
      <c r="J40" s="38">
        <v>0.03</v>
      </c>
      <c r="K40" s="22"/>
      <c r="L40" s="22"/>
      <c r="M40" s="22"/>
      <c r="N40" s="22"/>
      <c r="O40" s="22"/>
      <c r="P40" s="22"/>
    </row>
    <row r="41" spans="1:16" ht="39" customHeight="1" x14ac:dyDescent="0.15">
      <c r="A41" s="22"/>
      <c r="B41" s="35"/>
      <c r="C41" s="1132" t="s">
        <v>543</v>
      </c>
      <c r="D41" s="1132"/>
      <c r="E41" s="1133"/>
      <c r="F41" s="36">
        <v>0</v>
      </c>
      <c r="G41" s="37">
        <v>0</v>
      </c>
      <c r="H41" s="37">
        <v>0</v>
      </c>
      <c r="I41" s="37">
        <v>0.05</v>
      </c>
      <c r="J41" s="38">
        <v>0</v>
      </c>
      <c r="K41" s="22"/>
      <c r="L41" s="22"/>
      <c r="M41" s="22"/>
      <c r="N41" s="22"/>
      <c r="O41" s="22"/>
      <c r="P41" s="22"/>
    </row>
    <row r="42" spans="1:16" ht="39" customHeight="1" x14ac:dyDescent="0.15">
      <c r="A42" s="22"/>
      <c r="B42" s="39"/>
      <c r="C42" s="1132" t="s">
        <v>544</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545</v>
      </c>
      <c r="D43" s="1134"/>
      <c r="E43" s="1135"/>
      <c r="F43" s="41">
        <v>0.25</v>
      </c>
      <c r="G43" s="42">
        <v>0.48</v>
      </c>
      <c r="H43" s="42">
        <v>0.35</v>
      </c>
      <c r="I43" s="42">
        <v>0.93</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xDCO19edONrDm3/lmqJnsIYNyqTYgubrEZ6wo9/bgRllMBXgKxJ/WDPSDOmzYsBYVaRfqUdTIjlybsL4B7iTQ==" saltValue="IZOoeUvyms9Hwt05eYDH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R43" sqref="R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537</v>
      </c>
      <c r="L45" s="58">
        <v>542</v>
      </c>
      <c r="M45" s="58">
        <v>523</v>
      </c>
      <c r="N45" s="58">
        <v>513</v>
      </c>
      <c r="O45" s="59">
        <v>445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222</v>
      </c>
      <c r="L48" s="62">
        <v>226</v>
      </c>
      <c r="M48" s="62">
        <v>257</v>
      </c>
      <c r="N48" s="62">
        <v>269</v>
      </c>
      <c r="O48" s="63">
        <v>279</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v>12</v>
      </c>
      <c r="L50" s="62">
        <v>25</v>
      </c>
      <c r="M50" s="62">
        <v>25</v>
      </c>
      <c r="N50" s="62">
        <v>4</v>
      </c>
      <c r="O50" s="63">
        <v>10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1</v>
      </c>
      <c r="O51" s="63">
        <v>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581</v>
      </c>
      <c r="L52" s="62">
        <v>572</v>
      </c>
      <c r="M52" s="62">
        <v>593</v>
      </c>
      <c r="N52" s="62">
        <v>646</v>
      </c>
      <c r="O52" s="63">
        <v>528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190</v>
      </c>
      <c r="L53" s="67">
        <v>221</v>
      </c>
      <c r="M53" s="67">
        <v>212</v>
      </c>
      <c r="N53" s="67">
        <v>141</v>
      </c>
      <c r="O53" s="68">
        <v>208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ZEwoLvTUq78t8w3P6WT1dNNolxCJQmMU9Ko/VW4TCEGW8tgsslEn0DDoGSMePP0kfce5WUiZkG12BADGylTmA==" saltValue="vRog+P89fOeX2ocjkEcj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3"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4085</v>
      </c>
      <c r="J41" s="331">
        <v>3973</v>
      </c>
      <c r="K41" s="331">
        <v>4107</v>
      </c>
      <c r="L41" s="331">
        <v>3826</v>
      </c>
      <c r="M41" s="332">
        <v>3843</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2056</v>
      </c>
      <c r="J43" s="334">
        <v>1845</v>
      </c>
      <c r="K43" s="334">
        <v>1690</v>
      </c>
      <c r="L43" s="334">
        <v>1889</v>
      </c>
      <c r="M43" s="335">
        <v>1738</v>
      </c>
    </row>
    <row r="44" spans="2:13" ht="27.75" customHeight="1" x14ac:dyDescent="0.15">
      <c r="B44" s="1171"/>
      <c r="C44" s="1172"/>
      <c r="D44" s="104"/>
      <c r="E44" s="1177" t="s">
        <v>34</v>
      </c>
      <c r="F44" s="1177"/>
      <c r="G44" s="1177"/>
      <c r="H44" s="1178"/>
      <c r="I44" s="333" t="s">
        <v>488</v>
      </c>
      <c r="J44" s="334" t="s">
        <v>488</v>
      </c>
      <c r="K44" s="334" t="s">
        <v>488</v>
      </c>
      <c r="L44" s="334" t="s">
        <v>488</v>
      </c>
      <c r="M44" s="335" t="s">
        <v>488</v>
      </c>
    </row>
    <row r="45" spans="2:13" ht="27.75" customHeight="1" x14ac:dyDescent="0.15">
      <c r="B45" s="1171"/>
      <c r="C45" s="1172"/>
      <c r="D45" s="104"/>
      <c r="E45" s="1177" t="s">
        <v>35</v>
      </c>
      <c r="F45" s="1177"/>
      <c r="G45" s="1177"/>
      <c r="H45" s="1178"/>
      <c r="I45" s="333">
        <v>462</v>
      </c>
      <c r="J45" s="334">
        <v>472</v>
      </c>
      <c r="K45" s="334">
        <v>483</v>
      </c>
      <c r="L45" s="334">
        <v>482</v>
      </c>
      <c r="M45" s="335">
        <v>552</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2075</v>
      </c>
      <c r="J50" s="334">
        <v>2191</v>
      </c>
      <c r="K50" s="334">
        <v>2095</v>
      </c>
      <c r="L50" s="334">
        <v>2175</v>
      </c>
      <c r="M50" s="335">
        <v>2034</v>
      </c>
    </row>
    <row r="51" spans="2:13" ht="27.75" customHeight="1" x14ac:dyDescent="0.15">
      <c r="B51" s="1171"/>
      <c r="C51" s="1172"/>
      <c r="D51" s="104"/>
      <c r="E51" s="1177" t="s">
        <v>42</v>
      </c>
      <c r="F51" s="1177"/>
      <c r="G51" s="1177"/>
      <c r="H51" s="1178"/>
      <c r="I51" s="333">
        <v>134</v>
      </c>
      <c r="J51" s="334">
        <v>131</v>
      </c>
      <c r="K51" s="334" t="s">
        <v>488</v>
      </c>
      <c r="L51" s="334" t="s">
        <v>488</v>
      </c>
      <c r="M51" s="335">
        <v>76</v>
      </c>
    </row>
    <row r="52" spans="2:13" ht="27.75" customHeight="1" x14ac:dyDescent="0.15">
      <c r="B52" s="1173"/>
      <c r="C52" s="1174"/>
      <c r="D52" s="104"/>
      <c r="E52" s="1177" t="s">
        <v>43</v>
      </c>
      <c r="F52" s="1177"/>
      <c r="G52" s="1177"/>
      <c r="H52" s="1178"/>
      <c r="I52" s="333">
        <v>3862</v>
      </c>
      <c r="J52" s="334">
        <v>2249</v>
      </c>
      <c r="K52" s="334">
        <v>3892</v>
      </c>
      <c r="L52" s="334">
        <v>3937</v>
      </c>
      <c r="M52" s="335">
        <v>3790</v>
      </c>
    </row>
    <row r="53" spans="2:13" ht="27.75" customHeight="1" thickBot="1" x14ac:dyDescent="0.2">
      <c r="B53" s="1184" t="s">
        <v>19</v>
      </c>
      <c r="C53" s="1185"/>
      <c r="D53" s="108"/>
      <c r="E53" s="1186" t="s">
        <v>44</v>
      </c>
      <c r="F53" s="1186"/>
      <c r="G53" s="1186"/>
      <c r="H53" s="1187"/>
      <c r="I53" s="336">
        <v>531</v>
      </c>
      <c r="J53" s="337">
        <v>1719</v>
      </c>
      <c r="K53" s="337">
        <v>293</v>
      </c>
      <c r="L53" s="337">
        <v>86</v>
      </c>
      <c r="M53" s="338">
        <v>233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mWoQ7yYF8Mx+6msKP6uON0jNr+YLxuFHdqvPz8MUUP/xxiR31/kbdj8uefsuITOAYK3tmcJphHbv3SS924b0g==" saltValue="u73dGBN85JYsCJELu/dR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52" sqref="I5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717</v>
      </c>
      <c r="G55" s="339">
        <v>727</v>
      </c>
      <c r="H55" s="340">
        <v>673</v>
      </c>
    </row>
    <row r="56" spans="2:8" ht="52.5" customHeight="1" x14ac:dyDescent="0.15">
      <c r="B56" s="120"/>
      <c r="C56" s="1198" t="s">
        <v>47</v>
      </c>
      <c r="D56" s="1198"/>
      <c r="E56" s="1199"/>
      <c r="F56" s="341">
        <v>83</v>
      </c>
      <c r="G56" s="341">
        <v>83</v>
      </c>
      <c r="H56" s="342">
        <v>83</v>
      </c>
    </row>
    <row r="57" spans="2:8" ht="53.25" customHeight="1" x14ac:dyDescent="0.15">
      <c r="B57" s="120"/>
      <c r="C57" s="1200" t="s">
        <v>48</v>
      </c>
      <c r="D57" s="1200"/>
      <c r="E57" s="1201"/>
      <c r="F57" s="343">
        <v>1067</v>
      </c>
      <c r="G57" s="343">
        <v>1048</v>
      </c>
      <c r="H57" s="344">
        <v>958</v>
      </c>
    </row>
    <row r="58" spans="2:8" ht="45.75" customHeight="1" x14ac:dyDescent="0.15">
      <c r="B58" s="121"/>
      <c r="C58" s="1188" t="s">
        <v>554</v>
      </c>
      <c r="D58" s="1189"/>
      <c r="E58" s="1190"/>
      <c r="F58" s="345">
        <v>570</v>
      </c>
      <c r="G58" s="345">
        <v>567</v>
      </c>
      <c r="H58" s="346">
        <v>474</v>
      </c>
    </row>
    <row r="59" spans="2:8" ht="45.75" customHeight="1" x14ac:dyDescent="0.15">
      <c r="B59" s="121"/>
      <c r="C59" s="1188" t="s">
        <v>555</v>
      </c>
      <c r="D59" s="1189"/>
      <c r="E59" s="1190"/>
      <c r="F59" s="345">
        <v>230</v>
      </c>
      <c r="G59" s="345">
        <v>231</v>
      </c>
      <c r="H59" s="346">
        <v>232</v>
      </c>
    </row>
    <row r="60" spans="2:8" ht="45.75" customHeight="1" x14ac:dyDescent="0.15">
      <c r="B60" s="121"/>
      <c r="C60" s="1188" t="s">
        <v>556</v>
      </c>
      <c r="D60" s="1189"/>
      <c r="E60" s="1190"/>
      <c r="F60" s="345">
        <v>138</v>
      </c>
      <c r="G60" s="345">
        <v>138</v>
      </c>
      <c r="H60" s="346">
        <v>138</v>
      </c>
    </row>
    <row r="61" spans="2:8" ht="45.75" customHeight="1" x14ac:dyDescent="0.15">
      <c r="B61" s="121"/>
      <c r="C61" s="1188" t="s">
        <v>557</v>
      </c>
      <c r="D61" s="1189"/>
      <c r="E61" s="1190"/>
      <c r="F61" s="345">
        <v>48</v>
      </c>
      <c r="G61" s="345">
        <v>48</v>
      </c>
      <c r="H61" s="346">
        <v>49</v>
      </c>
    </row>
    <row r="62" spans="2:8" ht="45.75" customHeight="1" thickBot="1" x14ac:dyDescent="0.2">
      <c r="B62" s="122"/>
      <c r="C62" s="1191" t="s">
        <v>558</v>
      </c>
      <c r="D62" s="1192"/>
      <c r="E62" s="1193"/>
      <c r="F62" s="347">
        <v>36</v>
      </c>
      <c r="G62" s="347">
        <v>38</v>
      </c>
      <c r="H62" s="348">
        <v>58</v>
      </c>
    </row>
    <row r="63" spans="2:8" ht="52.5" customHeight="1" thickBot="1" x14ac:dyDescent="0.2">
      <c r="B63" s="123"/>
      <c r="C63" s="1194" t="s">
        <v>49</v>
      </c>
      <c r="D63" s="1194"/>
      <c r="E63" s="1195"/>
      <c r="F63" s="349">
        <v>1868</v>
      </c>
      <c r="G63" s="349">
        <v>1859</v>
      </c>
      <c r="H63" s="350">
        <v>1714</v>
      </c>
    </row>
    <row r="64" spans="2:8" x14ac:dyDescent="0.15"/>
  </sheetData>
  <sheetProtection algorithmName="SHA-512" hashValue="xOSBmklI5BatWzGT79rvEyMiLxVs6OAI6UAZ/NuBvGivKu8stPf+Vl3gBJ1j3im/hSGNsJk4RP4tBtoVH0taSw==" saltValue="tYCVVbW9KCKUKIxhrRas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147182</v>
      </c>
      <c r="E3" s="142"/>
      <c r="F3" s="143">
        <v>301035</v>
      </c>
      <c r="G3" s="144"/>
      <c r="H3" s="145"/>
    </row>
    <row r="4" spans="1:8" x14ac:dyDescent="0.15">
      <c r="A4" s="146"/>
      <c r="B4" s="147"/>
      <c r="C4" s="148"/>
      <c r="D4" s="149">
        <v>81558</v>
      </c>
      <c r="E4" s="150"/>
      <c r="F4" s="151">
        <v>154376</v>
      </c>
      <c r="G4" s="152"/>
      <c r="H4" s="153"/>
    </row>
    <row r="5" spans="1:8" x14ac:dyDescent="0.15">
      <c r="A5" s="134" t="s">
        <v>521</v>
      </c>
      <c r="B5" s="139"/>
      <c r="C5" s="140"/>
      <c r="D5" s="141">
        <v>128929</v>
      </c>
      <c r="E5" s="142"/>
      <c r="F5" s="143">
        <v>277467</v>
      </c>
      <c r="G5" s="144"/>
      <c r="H5" s="145"/>
    </row>
    <row r="6" spans="1:8" x14ac:dyDescent="0.15">
      <c r="A6" s="146"/>
      <c r="B6" s="147"/>
      <c r="C6" s="148"/>
      <c r="D6" s="149">
        <v>37188</v>
      </c>
      <c r="E6" s="150"/>
      <c r="F6" s="151">
        <v>128378</v>
      </c>
      <c r="G6" s="152"/>
      <c r="H6" s="153"/>
    </row>
    <row r="7" spans="1:8" x14ac:dyDescent="0.15">
      <c r="A7" s="134" t="s">
        <v>522</v>
      </c>
      <c r="B7" s="139"/>
      <c r="C7" s="140"/>
      <c r="D7" s="141">
        <v>310953</v>
      </c>
      <c r="E7" s="142"/>
      <c r="F7" s="143">
        <v>282256</v>
      </c>
      <c r="G7" s="144"/>
      <c r="H7" s="145"/>
    </row>
    <row r="8" spans="1:8" x14ac:dyDescent="0.15">
      <c r="A8" s="146"/>
      <c r="B8" s="147"/>
      <c r="C8" s="148"/>
      <c r="D8" s="149">
        <v>184872</v>
      </c>
      <c r="E8" s="150"/>
      <c r="F8" s="151">
        <v>145453</v>
      </c>
      <c r="G8" s="152"/>
      <c r="H8" s="153"/>
    </row>
    <row r="9" spans="1:8" x14ac:dyDescent="0.15">
      <c r="A9" s="134" t="s">
        <v>523</v>
      </c>
      <c r="B9" s="139"/>
      <c r="C9" s="140"/>
      <c r="D9" s="141">
        <v>127546</v>
      </c>
      <c r="E9" s="142"/>
      <c r="F9" s="143">
        <v>295341</v>
      </c>
      <c r="G9" s="144"/>
      <c r="H9" s="145"/>
    </row>
    <row r="10" spans="1:8" x14ac:dyDescent="0.15">
      <c r="A10" s="146"/>
      <c r="B10" s="147"/>
      <c r="C10" s="148"/>
      <c r="D10" s="149">
        <v>20988</v>
      </c>
      <c r="E10" s="150"/>
      <c r="F10" s="151">
        <v>137402</v>
      </c>
      <c r="G10" s="152"/>
      <c r="H10" s="153"/>
    </row>
    <row r="11" spans="1:8" x14ac:dyDescent="0.15">
      <c r="A11" s="134" t="s">
        <v>524</v>
      </c>
      <c r="B11" s="139"/>
      <c r="C11" s="140"/>
      <c r="D11" s="141">
        <v>215626</v>
      </c>
      <c r="E11" s="142"/>
      <c r="F11" s="143">
        <v>292845</v>
      </c>
      <c r="G11" s="144"/>
      <c r="H11" s="145"/>
    </row>
    <row r="12" spans="1:8" x14ac:dyDescent="0.15">
      <c r="A12" s="146"/>
      <c r="B12" s="147"/>
      <c r="C12" s="154"/>
      <c r="D12" s="149">
        <v>30248</v>
      </c>
      <c r="E12" s="150"/>
      <c r="F12" s="151">
        <v>143187</v>
      </c>
      <c r="G12" s="152"/>
      <c r="H12" s="153"/>
    </row>
    <row r="13" spans="1:8" x14ac:dyDescent="0.15">
      <c r="A13" s="134"/>
      <c r="B13" s="139"/>
      <c r="C13" s="140"/>
      <c r="D13" s="141">
        <v>186047</v>
      </c>
      <c r="E13" s="142"/>
      <c r="F13" s="143">
        <v>289789</v>
      </c>
      <c r="G13" s="155"/>
      <c r="H13" s="145"/>
    </row>
    <row r="14" spans="1:8" x14ac:dyDescent="0.15">
      <c r="A14" s="146"/>
      <c r="B14" s="147"/>
      <c r="C14" s="148"/>
      <c r="D14" s="149">
        <v>70971</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2.56</v>
      </c>
      <c r="C19" s="156">
        <f>ROUND(VALUE(SUBSTITUTE(実質収支比率等に係る経年分析!G$48,"▲","-")),2)</f>
        <v>10.96</v>
      </c>
      <c r="D19" s="156">
        <f>ROUND(VALUE(SUBSTITUTE(実質収支比率等に係る経年分析!H$48,"▲","-")),2)</f>
        <v>3.71</v>
      </c>
      <c r="E19" s="156">
        <f>ROUND(VALUE(SUBSTITUTE(実質収支比率等に係る経年分析!I$48,"▲","-")),2)</f>
        <v>2.36</v>
      </c>
      <c r="F19" s="156">
        <f>ROUND(VALUE(SUBSTITUTE(実質収支比率等に係る経年分析!J$48,"▲","-")),2)</f>
        <v>2.68</v>
      </c>
    </row>
    <row r="20" spans="1:11" x14ac:dyDescent="0.15">
      <c r="A20" s="156" t="s">
        <v>53</v>
      </c>
      <c r="B20" s="156">
        <f>ROUND(VALUE(SUBSTITUTE(実質収支比率等に係る経年分析!F$47,"▲","-")),2)</f>
        <v>22.55</v>
      </c>
      <c r="C20" s="156">
        <f>ROUND(VALUE(SUBSTITUTE(実質収支比率等に係る経年分析!G$47,"▲","-")),2)</f>
        <v>21.17</v>
      </c>
      <c r="D20" s="156">
        <f>ROUND(VALUE(SUBSTITUTE(実質収支比率等に係る経年分析!H$47,"▲","-")),2)</f>
        <v>22.78</v>
      </c>
      <c r="E20" s="156">
        <f>ROUND(VALUE(SUBSTITUTE(実質収支比率等に係る経年分析!I$47,"▲","-")),2)</f>
        <v>23.39</v>
      </c>
      <c r="F20" s="156">
        <f>ROUND(VALUE(SUBSTITUTE(実質収支比率等に係る経年分析!J$47,"▲","-")),2)</f>
        <v>21.59</v>
      </c>
    </row>
    <row r="21" spans="1:11" x14ac:dyDescent="0.15">
      <c r="A21" s="156" t="s">
        <v>54</v>
      </c>
      <c r="B21" s="156">
        <f>IF(ISNUMBER(VALUE(SUBSTITUTE(実質収支比率等に係る経年分析!F$49,"▲","-"))),ROUND(VALUE(SUBSTITUTE(実質収支比率等に係る経年分析!F$49,"▲","-")),2),NA())</f>
        <v>-0.38</v>
      </c>
      <c r="C21" s="156">
        <f>IF(ISNUMBER(VALUE(SUBSTITUTE(実質収支比率等に係る経年分析!G$49,"▲","-"))),ROUND(VALUE(SUBSTITUTE(実質収支比率等に係る経年分析!G$49,"▲","-")),2),NA())</f>
        <v>8.5500000000000007</v>
      </c>
      <c r="D21" s="156">
        <f>IF(ISNUMBER(VALUE(SUBSTITUTE(実質収支比率等に係る経年分析!H$49,"▲","-"))),ROUND(VALUE(SUBSTITUTE(実質収支比率等に係る経年分析!H$49,"▲","-")),2),NA())</f>
        <v>-6.15</v>
      </c>
      <c r="E21" s="156">
        <f>IF(ISNUMBER(VALUE(SUBSTITUTE(実質収支比率等に係る経年分析!I$49,"▲","-"))),ROUND(VALUE(SUBSTITUTE(実質収支比率等に係る経年分析!I$49,"▲","-")),2),NA())</f>
        <v>-1.06</v>
      </c>
      <c r="F21" s="156">
        <f>IF(ISNUMBER(VALUE(SUBSTITUTE(実質収支比率等に係る経年分析!J$49,"▲","-"))),ROUND(VALUE(SUBSTITUTE(実質収支比率等に係る経年分析!J$49,"▲","-")),2),NA())</f>
        <v>-1.43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町民保養センター事業特別会計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0.88</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1.39</v>
      </c>
    </row>
    <row r="35" spans="1:16" x14ac:dyDescent="0.15">
      <c r="A35" s="157" t="str">
        <f>IF(連結実質赤字比率に係る赤字・黒字の構成分析!C$35="",NA(),連結実質赤字比率に係る赤字・黒字の構成分析!C$35)</f>
        <v>国民健康保険病院事業特別会計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2.56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2.67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581</v>
      </c>
      <c r="E42" s="158"/>
      <c r="F42" s="158"/>
      <c r="G42" s="158">
        <f>'実質公債費比率（分子）の構造'!L$52</f>
        <v>572</v>
      </c>
      <c r="H42" s="158"/>
      <c r="I42" s="158"/>
      <c r="J42" s="158">
        <f>'実質公債費比率（分子）の構造'!M$52</f>
        <v>593</v>
      </c>
      <c r="K42" s="158"/>
      <c r="L42" s="158"/>
      <c r="M42" s="158">
        <f>'実質公債費比率（分子）の構造'!N$52</f>
        <v>646</v>
      </c>
      <c r="N42" s="158"/>
      <c r="O42" s="158"/>
      <c r="P42" s="158">
        <f>'実質公債費比率（分子）の構造'!O$52</f>
        <v>528</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f>'実質公債費比率（分子）の構造'!O$51</f>
        <v>2</v>
      </c>
      <c r="O43" s="158"/>
      <c r="P43" s="158"/>
    </row>
    <row r="44" spans="1:16" x14ac:dyDescent="0.15">
      <c r="A44" s="158" t="s">
        <v>62</v>
      </c>
      <c r="B44" s="158">
        <f>'実質公債費比率（分子）の構造'!K$50</f>
        <v>12</v>
      </c>
      <c r="C44" s="158"/>
      <c r="D44" s="158"/>
      <c r="E44" s="158">
        <f>'実質公債費比率（分子）の構造'!L$50</f>
        <v>25</v>
      </c>
      <c r="F44" s="158"/>
      <c r="G44" s="158"/>
      <c r="H44" s="158">
        <f>'実質公債費比率（分子）の構造'!M$50</f>
        <v>25</v>
      </c>
      <c r="I44" s="158"/>
      <c r="J44" s="158"/>
      <c r="K44" s="158">
        <f>'実質公債費比率（分子）の構造'!N$50</f>
        <v>4</v>
      </c>
      <c r="L44" s="158"/>
      <c r="M44" s="158"/>
      <c r="N44" s="158">
        <f>'実質公債費比率（分子）の構造'!O$50</f>
        <v>10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222</v>
      </c>
      <c r="C46" s="158"/>
      <c r="D46" s="158"/>
      <c r="E46" s="158">
        <f>'実質公債費比率（分子）の構造'!L$48</f>
        <v>226</v>
      </c>
      <c r="F46" s="158"/>
      <c r="G46" s="158"/>
      <c r="H46" s="158">
        <f>'実質公債費比率（分子）の構造'!M$48</f>
        <v>257</v>
      </c>
      <c r="I46" s="158"/>
      <c r="J46" s="158"/>
      <c r="K46" s="158">
        <f>'実質公債費比率（分子）の構造'!N$48</f>
        <v>269</v>
      </c>
      <c r="L46" s="158"/>
      <c r="M46" s="158"/>
      <c r="N46" s="158">
        <f>'実質公債費比率（分子）の構造'!O$48</f>
        <v>279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537</v>
      </c>
      <c r="C49" s="158"/>
      <c r="D49" s="158"/>
      <c r="E49" s="158">
        <f>'実質公債費比率（分子）の構造'!L$45</f>
        <v>542</v>
      </c>
      <c r="F49" s="158"/>
      <c r="G49" s="158"/>
      <c r="H49" s="158">
        <f>'実質公債費比率（分子）の構造'!M$45</f>
        <v>523</v>
      </c>
      <c r="I49" s="158"/>
      <c r="J49" s="158"/>
      <c r="K49" s="158">
        <f>'実質公債費比率（分子）の構造'!N$45</f>
        <v>513</v>
      </c>
      <c r="L49" s="158"/>
      <c r="M49" s="158"/>
      <c r="N49" s="158">
        <f>'実質公債費比率（分子）の構造'!O$45</f>
        <v>445</v>
      </c>
      <c r="O49" s="158"/>
      <c r="P49" s="158"/>
    </row>
    <row r="50" spans="1:16" x14ac:dyDescent="0.15">
      <c r="A50" s="158" t="s">
        <v>67</v>
      </c>
      <c r="B50" s="158" t="e">
        <f>NA()</f>
        <v>#N/A</v>
      </c>
      <c r="C50" s="158">
        <f>IF(ISNUMBER('実質公債費比率（分子）の構造'!K$53),'実質公債費比率（分子）の構造'!K$53,NA())</f>
        <v>190</v>
      </c>
      <c r="D50" s="158" t="e">
        <f>NA()</f>
        <v>#N/A</v>
      </c>
      <c r="E50" s="158" t="e">
        <f>NA()</f>
        <v>#N/A</v>
      </c>
      <c r="F50" s="158">
        <f>IF(ISNUMBER('実質公債費比率（分子）の構造'!L$53),'実質公債費比率（分子）の構造'!L$53,NA())</f>
        <v>221</v>
      </c>
      <c r="G50" s="158" t="e">
        <f>NA()</f>
        <v>#N/A</v>
      </c>
      <c r="H50" s="158" t="e">
        <f>NA()</f>
        <v>#N/A</v>
      </c>
      <c r="I50" s="158">
        <f>IF(ISNUMBER('実質公債費比率（分子）の構造'!M$53),'実質公債費比率（分子）の構造'!M$53,NA())</f>
        <v>212</v>
      </c>
      <c r="J50" s="158" t="e">
        <f>NA()</f>
        <v>#N/A</v>
      </c>
      <c r="K50" s="158" t="e">
        <f>NA()</f>
        <v>#N/A</v>
      </c>
      <c r="L50" s="158">
        <f>IF(ISNUMBER('実質公債費比率（分子）の構造'!N$53),'実質公債費比率（分子）の構造'!N$53,NA())</f>
        <v>141</v>
      </c>
      <c r="M50" s="158" t="e">
        <f>NA()</f>
        <v>#N/A</v>
      </c>
      <c r="N50" s="158" t="e">
        <f>NA()</f>
        <v>#N/A</v>
      </c>
      <c r="O50" s="158">
        <f>IF(ISNUMBER('実質公債費比率（分子）の構造'!O$53),'実質公債費比率（分子）の構造'!O$53,NA())</f>
        <v>208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3862</v>
      </c>
      <c r="E56" s="157"/>
      <c r="F56" s="157"/>
      <c r="G56" s="157">
        <f>'将来負担比率（分子）の構造'!J$52</f>
        <v>2249</v>
      </c>
      <c r="H56" s="157"/>
      <c r="I56" s="157"/>
      <c r="J56" s="157">
        <f>'将来負担比率（分子）の構造'!K$52</f>
        <v>3892</v>
      </c>
      <c r="K56" s="157"/>
      <c r="L56" s="157"/>
      <c r="M56" s="157">
        <f>'将来負担比率（分子）の構造'!L$52</f>
        <v>3937</v>
      </c>
      <c r="N56" s="157"/>
      <c r="O56" s="157"/>
      <c r="P56" s="157">
        <f>'将来負担比率（分子）の構造'!M$52</f>
        <v>3790</v>
      </c>
    </row>
    <row r="57" spans="1:16" x14ac:dyDescent="0.15">
      <c r="A57" s="157" t="s">
        <v>42</v>
      </c>
      <c r="B57" s="157"/>
      <c r="C57" s="157"/>
      <c r="D57" s="157">
        <f>'将来負担比率（分子）の構造'!I$51</f>
        <v>134</v>
      </c>
      <c r="E57" s="157"/>
      <c r="F57" s="157"/>
      <c r="G57" s="157">
        <f>'将来負担比率（分子）の構造'!J$51</f>
        <v>131</v>
      </c>
      <c r="H57" s="157"/>
      <c r="I57" s="157"/>
      <c r="J57" s="157" t="str">
        <f>'将来負担比率（分子）の構造'!K$51</f>
        <v>-</v>
      </c>
      <c r="K57" s="157"/>
      <c r="L57" s="157"/>
      <c r="M57" s="157" t="str">
        <f>'将来負担比率（分子）の構造'!L$51</f>
        <v>-</v>
      </c>
      <c r="N57" s="157"/>
      <c r="O57" s="157"/>
      <c r="P57" s="157">
        <f>'将来負担比率（分子）の構造'!M$51</f>
        <v>76</v>
      </c>
    </row>
    <row r="58" spans="1:16" x14ac:dyDescent="0.15">
      <c r="A58" s="157" t="s">
        <v>41</v>
      </c>
      <c r="B58" s="157"/>
      <c r="C58" s="157"/>
      <c r="D58" s="157">
        <f>'将来負担比率（分子）の構造'!I$50</f>
        <v>2075</v>
      </c>
      <c r="E58" s="157"/>
      <c r="F58" s="157"/>
      <c r="G58" s="157">
        <f>'将来負担比率（分子）の構造'!J$50</f>
        <v>2191</v>
      </c>
      <c r="H58" s="157"/>
      <c r="I58" s="157"/>
      <c r="J58" s="157">
        <f>'将来負担比率（分子）の構造'!K$50</f>
        <v>2095</v>
      </c>
      <c r="K58" s="157"/>
      <c r="L58" s="157"/>
      <c r="M58" s="157">
        <f>'将来負担比率（分子）の構造'!L$50</f>
        <v>2175</v>
      </c>
      <c r="N58" s="157"/>
      <c r="O58" s="157"/>
      <c r="P58" s="157">
        <f>'将来負担比率（分子）の構造'!M$50</f>
        <v>2034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462</v>
      </c>
      <c r="C62" s="157"/>
      <c r="D62" s="157"/>
      <c r="E62" s="157">
        <f>'将来負担比率（分子）の構造'!J$45</f>
        <v>472</v>
      </c>
      <c r="F62" s="157"/>
      <c r="G62" s="157"/>
      <c r="H62" s="157">
        <f>'将来負担比率（分子）の構造'!K$45</f>
        <v>483</v>
      </c>
      <c r="I62" s="157"/>
      <c r="J62" s="157"/>
      <c r="K62" s="157">
        <f>'将来負担比率（分子）の構造'!L$45</f>
        <v>482</v>
      </c>
      <c r="L62" s="157"/>
      <c r="M62" s="157"/>
      <c r="N62" s="157">
        <f>'将来負担比率（分子）の構造'!M$45</f>
        <v>552</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2056</v>
      </c>
      <c r="C64" s="157"/>
      <c r="D64" s="157"/>
      <c r="E64" s="157">
        <f>'将来負担比率（分子）の構造'!J$43</f>
        <v>1845</v>
      </c>
      <c r="F64" s="157"/>
      <c r="G64" s="157"/>
      <c r="H64" s="157">
        <f>'将来負担比率（分子）の構造'!K$43</f>
        <v>1690</v>
      </c>
      <c r="I64" s="157"/>
      <c r="J64" s="157"/>
      <c r="K64" s="157">
        <f>'将来負担比率（分子）の構造'!L$43</f>
        <v>1889</v>
      </c>
      <c r="L64" s="157"/>
      <c r="M64" s="157"/>
      <c r="N64" s="157">
        <f>'将来負担比率（分子）の構造'!M$43</f>
        <v>1738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4085</v>
      </c>
      <c r="C66" s="157"/>
      <c r="D66" s="157"/>
      <c r="E66" s="157">
        <f>'将来負担比率（分子）の構造'!J$41</f>
        <v>3973</v>
      </c>
      <c r="F66" s="157"/>
      <c r="G66" s="157"/>
      <c r="H66" s="157">
        <f>'将来負担比率（分子）の構造'!K$41</f>
        <v>4107</v>
      </c>
      <c r="I66" s="157"/>
      <c r="J66" s="157"/>
      <c r="K66" s="157">
        <f>'将来負担比率（分子）の構造'!L$41</f>
        <v>3826</v>
      </c>
      <c r="L66" s="157"/>
      <c r="M66" s="157"/>
      <c r="N66" s="157">
        <f>'将来負担比率（分子）の構造'!M$41</f>
        <v>3843</v>
      </c>
      <c r="O66" s="157"/>
      <c r="P66" s="157"/>
    </row>
    <row r="67" spans="1:16" x14ac:dyDescent="0.15">
      <c r="A67" s="157" t="s">
        <v>71</v>
      </c>
      <c r="B67" s="157" t="e">
        <f>NA()</f>
        <v>#N/A</v>
      </c>
      <c r="C67" s="157">
        <f>IF(ISNUMBER('将来負担比率（分子）の構造'!I$53), IF('将来負担比率（分子）の構造'!I$53 &lt; 0, 0, '将来負担比率（分子）の構造'!I$53), NA())</f>
        <v>531</v>
      </c>
      <c r="D67" s="157" t="e">
        <f>NA()</f>
        <v>#N/A</v>
      </c>
      <c r="E67" s="157" t="e">
        <f>NA()</f>
        <v>#N/A</v>
      </c>
      <c r="F67" s="157">
        <f>IF(ISNUMBER('将来負担比率（分子）の構造'!J$53), IF('将来負担比率（分子）の構造'!J$53 &lt; 0, 0, '将来負担比率（分子）の構造'!J$53), NA())</f>
        <v>1719</v>
      </c>
      <c r="G67" s="157" t="e">
        <f>NA()</f>
        <v>#N/A</v>
      </c>
      <c r="H67" s="157" t="e">
        <f>NA()</f>
        <v>#N/A</v>
      </c>
      <c r="I67" s="157">
        <f>IF(ISNUMBER('将来負担比率（分子）の構造'!K$53), IF('将来負担比率（分子）の構造'!K$53 &lt; 0, 0, '将来負担比率（分子）の構造'!K$53), NA())</f>
        <v>293</v>
      </c>
      <c r="J67" s="157" t="e">
        <f>NA()</f>
        <v>#N/A</v>
      </c>
      <c r="K67" s="157" t="e">
        <f>NA()</f>
        <v>#N/A</v>
      </c>
      <c r="L67" s="157">
        <f>IF(ISNUMBER('将来負担比率（分子）の構造'!L$53), IF('将来負担比率（分子）の構造'!L$53 &lt; 0, 0, '将来負担比率（分子）の構造'!L$53), NA())</f>
        <v>86</v>
      </c>
      <c r="M67" s="157" t="e">
        <f>NA()</f>
        <v>#N/A</v>
      </c>
      <c r="N67" s="157" t="e">
        <f>NA()</f>
        <v>#N/A</v>
      </c>
      <c r="O67" s="157">
        <f>IF(ISNUMBER('将来負担比率（分子）の構造'!M$53), IF('将来負担比率（分子）の構造'!M$53 &lt; 0, 0, '将来負担比率（分子）の構造'!M$53), NA())</f>
        <v>233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717</v>
      </c>
      <c r="C72" s="161">
        <f>基金残高に係る経年分析!G55</f>
        <v>727</v>
      </c>
      <c r="D72" s="161">
        <f>基金残高に係る経年分析!H55</f>
        <v>673</v>
      </c>
    </row>
    <row r="73" spans="1:16" x14ac:dyDescent="0.15">
      <c r="A73" s="160" t="s">
        <v>74</v>
      </c>
      <c r="B73" s="161">
        <f>基金残高に係る経年分析!F56</f>
        <v>83</v>
      </c>
      <c r="C73" s="161">
        <f>基金残高に係る経年分析!G56</f>
        <v>83</v>
      </c>
      <c r="D73" s="161">
        <f>基金残高に係る経年分析!H56</f>
        <v>83</v>
      </c>
    </row>
    <row r="74" spans="1:16" x14ac:dyDescent="0.15">
      <c r="A74" s="160" t="s">
        <v>75</v>
      </c>
      <c r="B74" s="161">
        <f>基金残高に係る経年分析!F57</f>
        <v>1067</v>
      </c>
      <c r="C74" s="161">
        <f>基金残高に係る経年分析!G57</f>
        <v>1048</v>
      </c>
      <c r="D74" s="161">
        <f>基金残高に係る経年分析!H57</f>
        <v>958</v>
      </c>
    </row>
  </sheetData>
  <sheetProtection algorithmName="SHA-512" hashValue="HOSDQzpCIPbvPwoqlj+voN+OHespyBtZ/MQ60/9eFJLno2ZIBpmbqhC2OZmzatFCKKPAm9G00qAXhsItmccbmQ==" saltValue="uXNcOFXp8CFiok4aycFp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436484</v>
      </c>
      <c r="S5" s="600"/>
      <c r="T5" s="600"/>
      <c r="U5" s="600"/>
      <c r="V5" s="600"/>
      <c r="W5" s="600"/>
      <c r="X5" s="600"/>
      <c r="Y5" s="601"/>
      <c r="Z5" s="602">
        <v>8.5</v>
      </c>
      <c r="AA5" s="602"/>
      <c r="AB5" s="602"/>
      <c r="AC5" s="602"/>
      <c r="AD5" s="603">
        <v>436484</v>
      </c>
      <c r="AE5" s="603"/>
      <c r="AF5" s="603"/>
      <c r="AG5" s="603"/>
      <c r="AH5" s="603"/>
      <c r="AI5" s="603"/>
      <c r="AJ5" s="603"/>
      <c r="AK5" s="603"/>
      <c r="AL5" s="604">
        <v>14</v>
      </c>
      <c r="AM5" s="605"/>
      <c r="AN5" s="605"/>
      <c r="AO5" s="606"/>
      <c r="AP5" s="596" t="s">
        <v>216</v>
      </c>
      <c r="AQ5" s="597"/>
      <c r="AR5" s="597"/>
      <c r="AS5" s="597"/>
      <c r="AT5" s="597"/>
      <c r="AU5" s="597"/>
      <c r="AV5" s="597"/>
      <c r="AW5" s="597"/>
      <c r="AX5" s="597"/>
      <c r="AY5" s="597"/>
      <c r="AZ5" s="597"/>
      <c r="BA5" s="597"/>
      <c r="BB5" s="597"/>
      <c r="BC5" s="597"/>
      <c r="BD5" s="597"/>
      <c r="BE5" s="597"/>
      <c r="BF5" s="598"/>
      <c r="BG5" s="610">
        <v>436484</v>
      </c>
      <c r="BH5" s="611"/>
      <c r="BI5" s="611"/>
      <c r="BJ5" s="611"/>
      <c r="BK5" s="611"/>
      <c r="BL5" s="611"/>
      <c r="BM5" s="611"/>
      <c r="BN5" s="612"/>
      <c r="BO5" s="613">
        <v>100</v>
      </c>
      <c r="BP5" s="613"/>
      <c r="BQ5" s="613"/>
      <c r="BR5" s="613"/>
      <c r="BS5" s="614">
        <v>2735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98113</v>
      </c>
      <c r="S6" s="611"/>
      <c r="T6" s="611"/>
      <c r="U6" s="611"/>
      <c r="V6" s="611"/>
      <c r="W6" s="611"/>
      <c r="X6" s="611"/>
      <c r="Y6" s="612"/>
      <c r="Z6" s="613">
        <v>1.9</v>
      </c>
      <c r="AA6" s="613"/>
      <c r="AB6" s="613"/>
      <c r="AC6" s="613"/>
      <c r="AD6" s="614">
        <v>98113</v>
      </c>
      <c r="AE6" s="614"/>
      <c r="AF6" s="614"/>
      <c r="AG6" s="614"/>
      <c r="AH6" s="614"/>
      <c r="AI6" s="614"/>
      <c r="AJ6" s="614"/>
      <c r="AK6" s="614"/>
      <c r="AL6" s="615">
        <v>3.1</v>
      </c>
      <c r="AM6" s="616"/>
      <c r="AN6" s="616"/>
      <c r="AO6" s="617"/>
      <c r="AP6" s="607" t="s">
        <v>221</v>
      </c>
      <c r="AQ6" s="608"/>
      <c r="AR6" s="608"/>
      <c r="AS6" s="608"/>
      <c r="AT6" s="608"/>
      <c r="AU6" s="608"/>
      <c r="AV6" s="608"/>
      <c r="AW6" s="608"/>
      <c r="AX6" s="608"/>
      <c r="AY6" s="608"/>
      <c r="AZ6" s="608"/>
      <c r="BA6" s="608"/>
      <c r="BB6" s="608"/>
      <c r="BC6" s="608"/>
      <c r="BD6" s="608"/>
      <c r="BE6" s="608"/>
      <c r="BF6" s="609"/>
      <c r="BG6" s="610">
        <v>436484</v>
      </c>
      <c r="BH6" s="611"/>
      <c r="BI6" s="611"/>
      <c r="BJ6" s="611"/>
      <c r="BK6" s="611"/>
      <c r="BL6" s="611"/>
      <c r="BM6" s="611"/>
      <c r="BN6" s="612"/>
      <c r="BO6" s="613">
        <v>100</v>
      </c>
      <c r="BP6" s="613"/>
      <c r="BQ6" s="613"/>
      <c r="BR6" s="613"/>
      <c r="BS6" s="614">
        <v>2735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66421</v>
      </c>
      <c r="CS6" s="611"/>
      <c r="CT6" s="611"/>
      <c r="CU6" s="611"/>
      <c r="CV6" s="611"/>
      <c r="CW6" s="611"/>
      <c r="CX6" s="611"/>
      <c r="CY6" s="612"/>
      <c r="CZ6" s="604">
        <v>1.3</v>
      </c>
      <c r="DA6" s="605"/>
      <c r="DB6" s="605"/>
      <c r="DC6" s="621"/>
      <c r="DD6" s="619" t="s">
        <v>122</v>
      </c>
      <c r="DE6" s="611"/>
      <c r="DF6" s="611"/>
      <c r="DG6" s="611"/>
      <c r="DH6" s="611"/>
      <c r="DI6" s="611"/>
      <c r="DJ6" s="611"/>
      <c r="DK6" s="611"/>
      <c r="DL6" s="611"/>
      <c r="DM6" s="611"/>
      <c r="DN6" s="611"/>
      <c r="DO6" s="611"/>
      <c r="DP6" s="612"/>
      <c r="DQ6" s="619">
        <v>51849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214</v>
      </c>
      <c r="S7" s="611"/>
      <c r="T7" s="611"/>
      <c r="U7" s="611"/>
      <c r="V7" s="611"/>
      <c r="W7" s="611"/>
      <c r="X7" s="611"/>
      <c r="Y7" s="612"/>
      <c r="Z7" s="613">
        <v>0</v>
      </c>
      <c r="AA7" s="613"/>
      <c r="AB7" s="613"/>
      <c r="AC7" s="613"/>
      <c r="AD7" s="614">
        <v>214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185036</v>
      </c>
      <c r="BH7" s="611"/>
      <c r="BI7" s="611"/>
      <c r="BJ7" s="611"/>
      <c r="BK7" s="611"/>
      <c r="BL7" s="611"/>
      <c r="BM7" s="611"/>
      <c r="BN7" s="612"/>
      <c r="BO7" s="613">
        <v>42.4</v>
      </c>
      <c r="BP7" s="613"/>
      <c r="BQ7" s="613"/>
      <c r="BR7" s="613"/>
      <c r="BS7" s="614">
        <v>2735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672335</v>
      </c>
      <c r="CS7" s="611"/>
      <c r="CT7" s="611"/>
      <c r="CU7" s="611"/>
      <c r="CV7" s="611"/>
      <c r="CW7" s="611"/>
      <c r="CX7" s="611"/>
      <c r="CY7" s="612"/>
      <c r="CZ7" s="613">
        <v>13.3</v>
      </c>
      <c r="DA7" s="613"/>
      <c r="DB7" s="613"/>
      <c r="DC7" s="613"/>
      <c r="DD7" s="619" t="s">
        <v>122</v>
      </c>
      <c r="DE7" s="611"/>
      <c r="DF7" s="611"/>
      <c r="DG7" s="611"/>
      <c r="DH7" s="611"/>
      <c r="DI7" s="611"/>
      <c r="DJ7" s="611"/>
      <c r="DK7" s="611"/>
      <c r="DL7" s="611"/>
      <c r="DM7" s="611"/>
      <c r="DN7" s="611"/>
      <c r="DO7" s="611"/>
      <c r="DP7" s="612"/>
      <c r="DQ7" s="619">
        <v>386290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2068</v>
      </c>
      <c r="S8" s="611"/>
      <c r="T8" s="611"/>
      <c r="U8" s="611"/>
      <c r="V8" s="611"/>
      <c r="W8" s="611"/>
      <c r="X8" s="611"/>
      <c r="Y8" s="612"/>
      <c r="Z8" s="613">
        <v>0</v>
      </c>
      <c r="AA8" s="613"/>
      <c r="AB8" s="613"/>
      <c r="AC8" s="613"/>
      <c r="AD8" s="614">
        <v>2068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4612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774681</v>
      </c>
      <c r="CS8" s="611"/>
      <c r="CT8" s="611"/>
      <c r="CU8" s="611"/>
      <c r="CV8" s="611"/>
      <c r="CW8" s="611"/>
      <c r="CX8" s="611"/>
      <c r="CY8" s="612"/>
      <c r="CZ8" s="613">
        <v>15.3</v>
      </c>
      <c r="DA8" s="613"/>
      <c r="DB8" s="613"/>
      <c r="DC8" s="613"/>
      <c r="DD8" s="619">
        <v>2585</v>
      </c>
      <c r="DE8" s="611"/>
      <c r="DF8" s="611"/>
      <c r="DG8" s="611"/>
      <c r="DH8" s="611"/>
      <c r="DI8" s="611"/>
      <c r="DJ8" s="611"/>
      <c r="DK8" s="611"/>
      <c r="DL8" s="611"/>
      <c r="DM8" s="611"/>
      <c r="DN8" s="611"/>
      <c r="DO8" s="611"/>
      <c r="DP8" s="612"/>
      <c r="DQ8" s="619">
        <v>527044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3201</v>
      </c>
      <c r="S9" s="611"/>
      <c r="T9" s="611"/>
      <c r="U9" s="611"/>
      <c r="V9" s="611"/>
      <c r="W9" s="611"/>
      <c r="X9" s="611"/>
      <c r="Y9" s="612"/>
      <c r="Z9" s="613">
        <v>0.1</v>
      </c>
      <c r="AA9" s="613"/>
      <c r="AB9" s="613"/>
      <c r="AC9" s="613"/>
      <c r="AD9" s="614">
        <v>3201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159956</v>
      </c>
      <c r="BH9" s="611"/>
      <c r="BI9" s="611"/>
      <c r="BJ9" s="611"/>
      <c r="BK9" s="611"/>
      <c r="BL9" s="611"/>
      <c r="BM9" s="611"/>
      <c r="BN9" s="612"/>
      <c r="BO9" s="613">
        <v>36.6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817727</v>
      </c>
      <c r="CS9" s="611"/>
      <c r="CT9" s="611"/>
      <c r="CU9" s="611"/>
      <c r="CV9" s="611"/>
      <c r="CW9" s="611"/>
      <c r="CX9" s="611"/>
      <c r="CY9" s="612"/>
      <c r="CZ9" s="613">
        <v>16.100000000000001</v>
      </c>
      <c r="DA9" s="613"/>
      <c r="DB9" s="613"/>
      <c r="DC9" s="613"/>
      <c r="DD9" s="619">
        <v>27544</v>
      </c>
      <c r="DE9" s="611"/>
      <c r="DF9" s="611"/>
      <c r="DG9" s="611"/>
      <c r="DH9" s="611"/>
      <c r="DI9" s="611"/>
      <c r="DJ9" s="611"/>
      <c r="DK9" s="611"/>
      <c r="DL9" s="611"/>
      <c r="DM9" s="611"/>
      <c r="DN9" s="611"/>
      <c r="DO9" s="611"/>
      <c r="DP9" s="612"/>
      <c r="DQ9" s="619">
        <v>791628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10897</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2555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555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82453</v>
      </c>
      <c r="S11" s="611"/>
      <c r="T11" s="611"/>
      <c r="U11" s="611"/>
      <c r="V11" s="611"/>
      <c r="W11" s="611"/>
      <c r="X11" s="611"/>
      <c r="Y11" s="612"/>
      <c r="Z11" s="615">
        <v>1.6</v>
      </c>
      <c r="AA11" s="616"/>
      <c r="AB11" s="616"/>
      <c r="AC11" s="622"/>
      <c r="AD11" s="619">
        <v>82453</v>
      </c>
      <c r="AE11" s="611"/>
      <c r="AF11" s="611"/>
      <c r="AG11" s="611"/>
      <c r="AH11" s="611"/>
      <c r="AI11" s="611"/>
      <c r="AJ11" s="611"/>
      <c r="AK11" s="612"/>
      <c r="AL11" s="615">
        <v>2.6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9571</v>
      </c>
      <c r="BH11" s="611"/>
      <c r="BI11" s="611"/>
      <c r="BJ11" s="611"/>
      <c r="BK11" s="611"/>
      <c r="BL11" s="611"/>
      <c r="BM11" s="611"/>
      <c r="BN11" s="612"/>
      <c r="BO11" s="613">
        <v>2.2000000000000002</v>
      </c>
      <c r="BP11" s="613"/>
      <c r="BQ11" s="613"/>
      <c r="BR11" s="613"/>
      <c r="BS11" s="614">
        <v>2735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403969</v>
      </c>
      <c r="CS11" s="611"/>
      <c r="CT11" s="611"/>
      <c r="CU11" s="611"/>
      <c r="CV11" s="611"/>
      <c r="CW11" s="611"/>
      <c r="CX11" s="611"/>
      <c r="CY11" s="612"/>
      <c r="CZ11" s="613">
        <v>8</v>
      </c>
      <c r="DA11" s="613"/>
      <c r="DB11" s="613"/>
      <c r="DC11" s="613"/>
      <c r="DD11" s="619">
        <v>49941</v>
      </c>
      <c r="DE11" s="611"/>
      <c r="DF11" s="611"/>
      <c r="DG11" s="611"/>
      <c r="DH11" s="611"/>
      <c r="DI11" s="611"/>
      <c r="DJ11" s="611"/>
      <c r="DK11" s="611"/>
      <c r="DL11" s="611"/>
      <c r="DM11" s="611"/>
      <c r="DN11" s="611"/>
      <c r="DO11" s="611"/>
      <c r="DP11" s="612"/>
      <c r="DQ11" s="619">
        <v>202322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207981</v>
      </c>
      <c r="BH12" s="611"/>
      <c r="BI12" s="611"/>
      <c r="BJ12" s="611"/>
      <c r="BK12" s="611"/>
      <c r="BL12" s="611"/>
      <c r="BM12" s="611"/>
      <c r="BN12" s="612"/>
      <c r="BO12" s="613">
        <v>47.6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248818</v>
      </c>
      <c r="CS12" s="611"/>
      <c r="CT12" s="611"/>
      <c r="CU12" s="611"/>
      <c r="CV12" s="611"/>
      <c r="CW12" s="611"/>
      <c r="CX12" s="611"/>
      <c r="CY12" s="612"/>
      <c r="CZ12" s="613">
        <v>4.9000000000000004</v>
      </c>
      <c r="DA12" s="613"/>
      <c r="DB12" s="613"/>
      <c r="DC12" s="613"/>
      <c r="DD12" s="619">
        <v>1485</v>
      </c>
      <c r="DE12" s="611"/>
      <c r="DF12" s="611"/>
      <c r="DG12" s="611"/>
      <c r="DH12" s="611"/>
      <c r="DI12" s="611"/>
      <c r="DJ12" s="611"/>
      <c r="DK12" s="611"/>
      <c r="DL12" s="611"/>
      <c r="DM12" s="611"/>
      <c r="DN12" s="611"/>
      <c r="DO12" s="611"/>
      <c r="DP12" s="612"/>
      <c r="DQ12" s="619">
        <v>157969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204516</v>
      </c>
      <c r="BH13" s="611"/>
      <c r="BI13" s="611"/>
      <c r="BJ13" s="611"/>
      <c r="BK13" s="611"/>
      <c r="BL13" s="611"/>
      <c r="BM13" s="611"/>
      <c r="BN13" s="612"/>
      <c r="BO13" s="613">
        <v>46.9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964627</v>
      </c>
      <c r="CS13" s="611"/>
      <c r="CT13" s="611"/>
      <c r="CU13" s="611"/>
      <c r="CV13" s="611"/>
      <c r="CW13" s="611"/>
      <c r="CX13" s="611"/>
      <c r="CY13" s="612"/>
      <c r="CZ13" s="613">
        <v>19</v>
      </c>
      <c r="DA13" s="613"/>
      <c r="DB13" s="613"/>
      <c r="DC13" s="613"/>
      <c r="DD13" s="619">
        <v>430632</v>
      </c>
      <c r="DE13" s="611"/>
      <c r="DF13" s="611"/>
      <c r="DG13" s="611"/>
      <c r="DH13" s="611"/>
      <c r="DI13" s="611"/>
      <c r="DJ13" s="611"/>
      <c r="DK13" s="611"/>
      <c r="DL13" s="611"/>
      <c r="DM13" s="611"/>
      <c r="DN13" s="611"/>
      <c r="DO13" s="611"/>
      <c r="DP13" s="612"/>
      <c r="DQ13" s="619">
        <v>495484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9305</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191035</v>
      </c>
      <c r="CS14" s="611"/>
      <c r="CT14" s="611"/>
      <c r="CU14" s="611"/>
      <c r="CV14" s="611"/>
      <c r="CW14" s="611"/>
      <c r="CX14" s="611"/>
      <c r="CY14" s="612"/>
      <c r="CZ14" s="613">
        <v>3.8</v>
      </c>
      <c r="DA14" s="613"/>
      <c r="DB14" s="613"/>
      <c r="DC14" s="613"/>
      <c r="DD14" s="619" t="s">
        <v>122</v>
      </c>
      <c r="DE14" s="611"/>
      <c r="DF14" s="611"/>
      <c r="DG14" s="611"/>
      <c r="DH14" s="611"/>
      <c r="DI14" s="611"/>
      <c r="DJ14" s="611"/>
      <c r="DK14" s="611"/>
      <c r="DL14" s="611"/>
      <c r="DM14" s="611"/>
      <c r="DN14" s="611"/>
      <c r="DO14" s="611"/>
      <c r="DP14" s="612"/>
      <c r="DQ14" s="619">
        <v>148235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8910</v>
      </c>
      <c r="S15" s="611"/>
      <c r="T15" s="611"/>
      <c r="U15" s="611"/>
      <c r="V15" s="611"/>
      <c r="W15" s="611"/>
      <c r="X15" s="611"/>
      <c r="Y15" s="612"/>
      <c r="Z15" s="613">
        <v>0.2</v>
      </c>
      <c r="AA15" s="613"/>
      <c r="AB15" s="613"/>
      <c r="AC15" s="613"/>
      <c r="AD15" s="614">
        <v>8910</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34162</v>
      </c>
      <c r="BH15" s="611"/>
      <c r="BI15" s="611"/>
      <c r="BJ15" s="611"/>
      <c r="BK15" s="611"/>
      <c r="BL15" s="611"/>
      <c r="BM15" s="611"/>
      <c r="BN15" s="612"/>
      <c r="BO15" s="613">
        <v>7.8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462869</v>
      </c>
      <c r="CS15" s="611"/>
      <c r="CT15" s="611"/>
      <c r="CU15" s="611"/>
      <c r="CV15" s="611"/>
      <c r="CW15" s="611"/>
      <c r="CX15" s="611"/>
      <c r="CY15" s="612"/>
      <c r="CZ15" s="613">
        <v>9.1</v>
      </c>
      <c r="DA15" s="613"/>
      <c r="DB15" s="613"/>
      <c r="DC15" s="613"/>
      <c r="DD15" s="619">
        <v>57497</v>
      </c>
      <c r="DE15" s="611"/>
      <c r="DF15" s="611"/>
      <c r="DG15" s="611"/>
      <c r="DH15" s="611"/>
      <c r="DI15" s="611"/>
      <c r="DJ15" s="611"/>
      <c r="DK15" s="611"/>
      <c r="DL15" s="611"/>
      <c r="DM15" s="611"/>
      <c r="DN15" s="611"/>
      <c r="DO15" s="611"/>
      <c r="DP15" s="612"/>
      <c r="DQ15" s="619">
        <v>319596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7259</v>
      </c>
      <c r="S16" s="611"/>
      <c r="T16" s="611"/>
      <c r="U16" s="611"/>
      <c r="V16" s="611"/>
      <c r="W16" s="611"/>
      <c r="X16" s="611"/>
      <c r="Y16" s="612"/>
      <c r="Z16" s="613">
        <v>0.1</v>
      </c>
      <c r="AA16" s="613"/>
      <c r="AB16" s="613"/>
      <c r="AC16" s="613"/>
      <c r="AD16" s="614">
        <v>7259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13341</v>
      </c>
      <c r="S17" s="611"/>
      <c r="T17" s="611"/>
      <c r="U17" s="611"/>
      <c r="V17" s="611"/>
      <c r="W17" s="611"/>
      <c r="X17" s="611"/>
      <c r="Y17" s="612"/>
      <c r="Z17" s="613">
        <v>0.3</v>
      </c>
      <c r="AA17" s="613"/>
      <c r="AB17" s="613"/>
      <c r="AC17" s="613"/>
      <c r="AD17" s="614">
        <v>13341</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458872</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382714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937</v>
      </c>
      <c r="S18" s="611"/>
      <c r="T18" s="611"/>
      <c r="U18" s="611"/>
      <c r="V18" s="611"/>
      <c r="W18" s="611"/>
      <c r="X18" s="611"/>
      <c r="Y18" s="612"/>
      <c r="Z18" s="613">
        <v>0</v>
      </c>
      <c r="AA18" s="613"/>
      <c r="AB18" s="613"/>
      <c r="AC18" s="613"/>
      <c r="AD18" s="614">
        <v>937</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12404</v>
      </c>
      <c r="S19" s="611"/>
      <c r="T19" s="611"/>
      <c r="U19" s="611"/>
      <c r="V19" s="611"/>
      <c r="W19" s="611"/>
      <c r="X19" s="611"/>
      <c r="Y19" s="612"/>
      <c r="Z19" s="613">
        <v>0.2</v>
      </c>
      <c r="AA19" s="613"/>
      <c r="AB19" s="613"/>
      <c r="AC19" s="613"/>
      <c r="AD19" s="614">
        <v>12404</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5063909</v>
      </c>
      <c r="CS20" s="611"/>
      <c r="CT20" s="611"/>
      <c r="CU20" s="611"/>
      <c r="CV20" s="611"/>
      <c r="CW20" s="611"/>
      <c r="CX20" s="611"/>
      <c r="CY20" s="612"/>
      <c r="CZ20" s="613">
        <v>100</v>
      </c>
      <c r="DA20" s="613"/>
      <c r="DB20" s="613"/>
      <c r="DC20" s="613"/>
      <c r="DD20" s="619">
        <v>569684</v>
      </c>
      <c r="DE20" s="611"/>
      <c r="DF20" s="611"/>
      <c r="DG20" s="611"/>
      <c r="DH20" s="611"/>
      <c r="DI20" s="611"/>
      <c r="DJ20" s="611"/>
      <c r="DK20" s="611"/>
      <c r="DL20" s="611"/>
      <c r="DM20" s="611"/>
      <c r="DN20" s="611"/>
      <c r="DO20" s="611"/>
      <c r="DP20" s="612"/>
      <c r="DQ20" s="619">
        <v>3463686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2729881</v>
      </c>
      <c r="S21" s="611"/>
      <c r="T21" s="611"/>
      <c r="U21" s="611"/>
      <c r="V21" s="611"/>
      <c r="W21" s="611"/>
      <c r="X21" s="611"/>
      <c r="Y21" s="612"/>
      <c r="Z21" s="613">
        <v>53</v>
      </c>
      <c r="AA21" s="613"/>
      <c r="AB21" s="613"/>
      <c r="AC21" s="613"/>
      <c r="AD21" s="614">
        <v>2462174</v>
      </c>
      <c r="AE21" s="614"/>
      <c r="AF21" s="614"/>
      <c r="AG21" s="614"/>
      <c r="AH21" s="614"/>
      <c r="AI21" s="614"/>
      <c r="AJ21" s="614"/>
      <c r="AK21" s="614"/>
      <c r="AL21" s="615">
        <v>78.900000000000006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2462174</v>
      </c>
      <c r="S22" s="611"/>
      <c r="T22" s="611"/>
      <c r="U22" s="611"/>
      <c r="V22" s="611"/>
      <c r="W22" s="611"/>
      <c r="X22" s="611"/>
      <c r="Y22" s="612"/>
      <c r="Z22" s="613">
        <v>47.8</v>
      </c>
      <c r="AA22" s="613"/>
      <c r="AB22" s="613"/>
      <c r="AC22" s="613"/>
      <c r="AD22" s="614">
        <v>2462174</v>
      </c>
      <c r="AE22" s="614"/>
      <c r="AF22" s="614"/>
      <c r="AG22" s="614"/>
      <c r="AH22" s="614"/>
      <c r="AI22" s="614"/>
      <c r="AJ22" s="614"/>
      <c r="AK22" s="614"/>
      <c r="AL22" s="615">
        <v>78.900000000000006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267707</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1518106</v>
      </c>
      <c r="CS24" s="600"/>
      <c r="CT24" s="600"/>
      <c r="CU24" s="600"/>
      <c r="CV24" s="600"/>
      <c r="CW24" s="600"/>
      <c r="CX24" s="600"/>
      <c r="CY24" s="601"/>
      <c r="CZ24" s="604">
        <v>30</v>
      </c>
      <c r="DA24" s="605"/>
      <c r="DB24" s="605"/>
      <c r="DC24" s="621"/>
      <c r="DD24" s="640">
        <v>1196139</v>
      </c>
      <c r="DE24" s="600"/>
      <c r="DF24" s="600"/>
      <c r="DG24" s="600"/>
      <c r="DH24" s="600"/>
      <c r="DI24" s="600"/>
      <c r="DJ24" s="600"/>
      <c r="DK24" s="601"/>
      <c r="DL24" s="640">
        <v>1186318</v>
      </c>
      <c r="DM24" s="600"/>
      <c r="DN24" s="600"/>
      <c r="DO24" s="600"/>
      <c r="DP24" s="600"/>
      <c r="DQ24" s="600"/>
      <c r="DR24" s="600"/>
      <c r="DS24" s="600"/>
      <c r="DT24" s="600"/>
      <c r="DU24" s="600"/>
      <c r="DV24" s="601"/>
      <c r="DW24" s="604">
        <v>38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3381924</v>
      </c>
      <c r="S25" s="611"/>
      <c r="T25" s="611"/>
      <c r="U25" s="611"/>
      <c r="V25" s="611"/>
      <c r="W25" s="611"/>
      <c r="X25" s="611"/>
      <c r="Y25" s="612"/>
      <c r="Z25" s="613">
        <v>65.7</v>
      </c>
      <c r="AA25" s="613"/>
      <c r="AB25" s="613"/>
      <c r="AC25" s="613"/>
      <c r="AD25" s="614">
        <v>3114217</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802309</v>
      </c>
      <c r="CS25" s="641"/>
      <c r="CT25" s="641"/>
      <c r="CU25" s="641"/>
      <c r="CV25" s="641"/>
      <c r="CW25" s="641"/>
      <c r="CX25" s="641"/>
      <c r="CY25" s="642"/>
      <c r="CZ25" s="615">
        <v>15.8</v>
      </c>
      <c r="DA25" s="643"/>
      <c r="DB25" s="643"/>
      <c r="DC25" s="645"/>
      <c r="DD25" s="619">
        <v>697281</v>
      </c>
      <c r="DE25" s="641"/>
      <c r="DF25" s="641"/>
      <c r="DG25" s="641"/>
      <c r="DH25" s="641"/>
      <c r="DI25" s="641"/>
      <c r="DJ25" s="641"/>
      <c r="DK25" s="642"/>
      <c r="DL25" s="619">
        <v>687460</v>
      </c>
      <c r="DM25" s="641"/>
      <c r="DN25" s="641"/>
      <c r="DO25" s="641"/>
      <c r="DP25" s="641"/>
      <c r="DQ25" s="641"/>
      <c r="DR25" s="641"/>
      <c r="DS25" s="641"/>
      <c r="DT25" s="641"/>
      <c r="DU25" s="641"/>
      <c r="DV25" s="642"/>
      <c r="DW25" s="615">
        <v>22</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488</v>
      </c>
      <c r="S26" s="611"/>
      <c r="T26" s="611"/>
      <c r="U26" s="611"/>
      <c r="V26" s="611"/>
      <c r="W26" s="611"/>
      <c r="X26" s="611"/>
      <c r="Y26" s="612"/>
      <c r="Z26" s="613">
        <v>0</v>
      </c>
      <c r="AA26" s="613"/>
      <c r="AB26" s="613"/>
      <c r="AC26" s="613"/>
      <c r="AD26" s="614">
        <v>488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533013</v>
      </c>
      <c r="CS26" s="611"/>
      <c r="CT26" s="611"/>
      <c r="CU26" s="611"/>
      <c r="CV26" s="611"/>
      <c r="CW26" s="611"/>
      <c r="CX26" s="611"/>
      <c r="CY26" s="612"/>
      <c r="CZ26" s="615">
        <v>10.5</v>
      </c>
      <c r="DA26" s="643"/>
      <c r="DB26" s="643"/>
      <c r="DC26" s="645"/>
      <c r="DD26" s="619">
        <v>460469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26108</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436484</v>
      </c>
      <c r="BH27" s="611"/>
      <c r="BI27" s="611"/>
      <c r="BJ27" s="611"/>
      <c r="BK27" s="611"/>
      <c r="BL27" s="611"/>
      <c r="BM27" s="611"/>
      <c r="BN27" s="612"/>
      <c r="BO27" s="613">
        <v>100</v>
      </c>
      <c r="BP27" s="613"/>
      <c r="BQ27" s="613"/>
      <c r="BR27" s="613"/>
      <c r="BS27" s="614">
        <v>2735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256925</v>
      </c>
      <c r="CS27" s="641"/>
      <c r="CT27" s="641"/>
      <c r="CU27" s="641"/>
      <c r="CV27" s="641"/>
      <c r="CW27" s="641"/>
      <c r="CX27" s="641"/>
      <c r="CY27" s="642"/>
      <c r="CZ27" s="615">
        <v>5.0999999999999996</v>
      </c>
      <c r="DA27" s="643"/>
      <c r="DB27" s="643"/>
      <c r="DC27" s="645"/>
      <c r="DD27" s="619">
        <v>116144</v>
      </c>
      <c r="DE27" s="641"/>
      <c r="DF27" s="641"/>
      <c r="DG27" s="641"/>
      <c r="DH27" s="641"/>
      <c r="DI27" s="641"/>
      <c r="DJ27" s="641"/>
      <c r="DK27" s="642"/>
      <c r="DL27" s="619">
        <v>116144</v>
      </c>
      <c r="DM27" s="641"/>
      <c r="DN27" s="641"/>
      <c r="DO27" s="641"/>
      <c r="DP27" s="641"/>
      <c r="DQ27" s="641"/>
      <c r="DR27" s="641"/>
      <c r="DS27" s="641"/>
      <c r="DT27" s="641"/>
      <c r="DU27" s="641"/>
      <c r="DV27" s="642"/>
      <c r="DW27" s="615">
        <v>3.7</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107013</v>
      </c>
      <c r="S28" s="611"/>
      <c r="T28" s="611"/>
      <c r="U28" s="611"/>
      <c r="V28" s="611"/>
      <c r="W28" s="611"/>
      <c r="X28" s="611"/>
      <c r="Y28" s="612"/>
      <c r="Z28" s="613">
        <v>2.1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458872</v>
      </c>
      <c r="CS28" s="611"/>
      <c r="CT28" s="611"/>
      <c r="CU28" s="611"/>
      <c r="CV28" s="611"/>
      <c r="CW28" s="611"/>
      <c r="CX28" s="611"/>
      <c r="CY28" s="612"/>
      <c r="CZ28" s="615">
        <v>9.1</v>
      </c>
      <c r="DA28" s="643"/>
      <c r="DB28" s="643"/>
      <c r="DC28" s="645"/>
      <c r="DD28" s="619">
        <v>382714</v>
      </c>
      <c r="DE28" s="611"/>
      <c r="DF28" s="611"/>
      <c r="DG28" s="611"/>
      <c r="DH28" s="611"/>
      <c r="DI28" s="611"/>
      <c r="DJ28" s="611"/>
      <c r="DK28" s="612"/>
      <c r="DL28" s="619">
        <v>382714</v>
      </c>
      <c r="DM28" s="611"/>
      <c r="DN28" s="611"/>
      <c r="DO28" s="611"/>
      <c r="DP28" s="611"/>
      <c r="DQ28" s="611"/>
      <c r="DR28" s="611"/>
      <c r="DS28" s="611"/>
      <c r="DT28" s="611"/>
      <c r="DU28" s="611"/>
      <c r="DV28" s="612"/>
      <c r="DW28" s="615">
        <v>12.2</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1840</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457167</v>
      </c>
      <c r="CS29" s="641"/>
      <c r="CT29" s="641"/>
      <c r="CU29" s="641"/>
      <c r="CV29" s="641"/>
      <c r="CW29" s="641"/>
      <c r="CX29" s="641"/>
      <c r="CY29" s="642"/>
      <c r="CZ29" s="615">
        <v>9</v>
      </c>
      <c r="DA29" s="643"/>
      <c r="DB29" s="643"/>
      <c r="DC29" s="645"/>
      <c r="DD29" s="619">
        <v>381009</v>
      </c>
      <c r="DE29" s="641"/>
      <c r="DF29" s="641"/>
      <c r="DG29" s="641"/>
      <c r="DH29" s="641"/>
      <c r="DI29" s="641"/>
      <c r="DJ29" s="641"/>
      <c r="DK29" s="642"/>
      <c r="DL29" s="619">
        <v>381009</v>
      </c>
      <c r="DM29" s="641"/>
      <c r="DN29" s="641"/>
      <c r="DO29" s="641"/>
      <c r="DP29" s="641"/>
      <c r="DQ29" s="641"/>
      <c r="DR29" s="641"/>
      <c r="DS29" s="641"/>
      <c r="DT29" s="641"/>
      <c r="DU29" s="641"/>
      <c r="DV29" s="642"/>
      <c r="DW29" s="615">
        <v>12.2</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341563</v>
      </c>
      <c r="S30" s="611"/>
      <c r="T30" s="611"/>
      <c r="U30" s="611"/>
      <c r="V30" s="611"/>
      <c r="W30" s="611"/>
      <c r="X30" s="611"/>
      <c r="Y30" s="612"/>
      <c r="Z30" s="613">
        <v>6.6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445060</v>
      </c>
      <c r="CS30" s="611"/>
      <c r="CT30" s="611"/>
      <c r="CU30" s="611"/>
      <c r="CV30" s="611"/>
      <c r="CW30" s="611"/>
      <c r="CX30" s="611"/>
      <c r="CY30" s="612"/>
      <c r="CZ30" s="615">
        <v>8.8000000000000007</v>
      </c>
      <c r="DA30" s="643"/>
      <c r="DB30" s="643"/>
      <c r="DC30" s="645"/>
      <c r="DD30" s="619">
        <v>369822</v>
      </c>
      <c r="DE30" s="611"/>
      <c r="DF30" s="611"/>
      <c r="DG30" s="611"/>
      <c r="DH30" s="611"/>
      <c r="DI30" s="611"/>
      <c r="DJ30" s="611"/>
      <c r="DK30" s="612"/>
      <c r="DL30" s="619">
        <v>369822</v>
      </c>
      <c r="DM30" s="611"/>
      <c r="DN30" s="611"/>
      <c r="DO30" s="611"/>
      <c r="DP30" s="611"/>
      <c r="DQ30" s="611"/>
      <c r="DR30" s="611"/>
      <c r="DS30" s="611"/>
      <c r="DT30" s="611"/>
      <c r="DU30" s="611"/>
      <c r="DV30" s="612"/>
      <c r="DW30" s="615">
        <v>11.8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v>300</v>
      </c>
      <c r="S31" s="611"/>
      <c r="T31" s="611"/>
      <c r="U31" s="611"/>
      <c r="V31" s="611"/>
      <c r="W31" s="611"/>
      <c r="X31" s="611"/>
      <c r="Y31" s="612"/>
      <c r="Z31" s="613">
        <v>0</v>
      </c>
      <c r="AA31" s="613"/>
      <c r="AB31" s="613"/>
      <c r="AC31" s="613"/>
      <c r="AD31" s="614">
        <v>300</v>
      </c>
      <c r="AE31" s="614"/>
      <c r="AF31" s="614"/>
      <c r="AG31" s="614"/>
      <c r="AH31" s="614"/>
      <c r="AI31" s="614"/>
      <c r="AJ31" s="614"/>
      <c r="AK31" s="614"/>
      <c r="AL31" s="615">
        <v>0</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99.5</v>
      </c>
      <c r="BH31" s="664"/>
      <c r="BI31" s="664"/>
      <c r="BJ31" s="664"/>
      <c r="BK31" s="664"/>
      <c r="BL31" s="664"/>
      <c r="BM31" s="605">
        <v>98.1</v>
      </c>
      <c r="BN31" s="664"/>
      <c r="BO31" s="664"/>
      <c r="BP31" s="664"/>
      <c r="BQ31" s="665"/>
      <c r="BR31" s="663">
        <v>99.6</v>
      </c>
      <c r="BS31" s="664"/>
      <c r="BT31" s="664"/>
      <c r="BU31" s="664"/>
      <c r="BV31" s="664"/>
      <c r="BW31" s="664"/>
      <c r="BX31" s="605">
        <v>98.2</v>
      </c>
      <c r="BY31" s="664"/>
      <c r="BZ31" s="664"/>
      <c r="CA31" s="664"/>
      <c r="CB31" s="665"/>
      <c r="CD31" s="650"/>
      <c r="CE31" s="651"/>
      <c r="CF31" s="607" t="s">
        <v>300</v>
      </c>
      <c r="CG31" s="608"/>
      <c r="CH31" s="608"/>
      <c r="CI31" s="608"/>
      <c r="CJ31" s="608"/>
      <c r="CK31" s="608"/>
      <c r="CL31" s="608"/>
      <c r="CM31" s="608"/>
      <c r="CN31" s="608"/>
      <c r="CO31" s="608"/>
      <c r="CP31" s="608"/>
      <c r="CQ31" s="609"/>
      <c r="CR31" s="610">
        <v>12107</v>
      </c>
      <c r="CS31" s="641"/>
      <c r="CT31" s="641"/>
      <c r="CU31" s="641"/>
      <c r="CV31" s="641"/>
      <c r="CW31" s="641"/>
      <c r="CX31" s="641"/>
      <c r="CY31" s="642"/>
      <c r="CZ31" s="615">
        <v>0.2</v>
      </c>
      <c r="DA31" s="643"/>
      <c r="DB31" s="643"/>
      <c r="DC31" s="645"/>
      <c r="DD31" s="619">
        <v>11187</v>
      </c>
      <c r="DE31" s="641"/>
      <c r="DF31" s="641"/>
      <c r="DG31" s="641"/>
      <c r="DH31" s="641"/>
      <c r="DI31" s="641"/>
      <c r="DJ31" s="641"/>
      <c r="DK31" s="642"/>
      <c r="DL31" s="619">
        <v>11187</v>
      </c>
      <c r="DM31" s="641"/>
      <c r="DN31" s="641"/>
      <c r="DO31" s="641"/>
      <c r="DP31" s="641"/>
      <c r="DQ31" s="641"/>
      <c r="DR31" s="641"/>
      <c r="DS31" s="641"/>
      <c r="DT31" s="641"/>
      <c r="DU31" s="641"/>
      <c r="DV31" s="642"/>
      <c r="DW31" s="615">
        <v>0.4</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240843</v>
      </c>
      <c r="S32" s="611"/>
      <c r="T32" s="611"/>
      <c r="U32" s="611"/>
      <c r="V32" s="611"/>
      <c r="W32" s="611"/>
      <c r="X32" s="611"/>
      <c r="Y32" s="612"/>
      <c r="Z32" s="613">
        <v>4.7</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99.5</v>
      </c>
      <c r="BH32" s="641"/>
      <c r="BI32" s="641"/>
      <c r="BJ32" s="641"/>
      <c r="BK32" s="641"/>
      <c r="BL32" s="641"/>
      <c r="BM32" s="616">
        <v>98.4</v>
      </c>
      <c r="BN32" s="641"/>
      <c r="BO32" s="641"/>
      <c r="BP32" s="641"/>
      <c r="BQ32" s="667"/>
      <c r="BR32" s="666">
        <v>99.6</v>
      </c>
      <c r="BS32" s="641"/>
      <c r="BT32" s="641"/>
      <c r="BU32" s="641"/>
      <c r="BV32" s="641"/>
      <c r="BW32" s="641"/>
      <c r="BX32" s="616">
        <v>98.7</v>
      </c>
      <c r="BY32" s="641"/>
      <c r="BZ32" s="641"/>
      <c r="CA32" s="641"/>
      <c r="CB32" s="667"/>
      <c r="CD32" s="652"/>
      <c r="CE32" s="653"/>
      <c r="CF32" s="607" t="s">
        <v>304</v>
      </c>
      <c r="CG32" s="608"/>
      <c r="CH32" s="608"/>
      <c r="CI32" s="608"/>
      <c r="CJ32" s="608"/>
      <c r="CK32" s="608"/>
      <c r="CL32" s="608"/>
      <c r="CM32" s="608"/>
      <c r="CN32" s="608"/>
      <c r="CO32" s="608"/>
      <c r="CP32" s="608"/>
      <c r="CQ32" s="609"/>
      <c r="CR32" s="610">
        <v>1705</v>
      </c>
      <c r="CS32" s="611"/>
      <c r="CT32" s="611"/>
      <c r="CU32" s="611"/>
      <c r="CV32" s="611"/>
      <c r="CW32" s="611"/>
      <c r="CX32" s="611"/>
      <c r="CY32" s="612"/>
      <c r="CZ32" s="615">
        <v>0</v>
      </c>
      <c r="DA32" s="643"/>
      <c r="DB32" s="643"/>
      <c r="DC32" s="645"/>
      <c r="DD32" s="619">
        <v>1705</v>
      </c>
      <c r="DE32" s="611"/>
      <c r="DF32" s="611"/>
      <c r="DG32" s="611"/>
      <c r="DH32" s="611"/>
      <c r="DI32" s="611"/>
      <c r="DJ32" s="611"/>
      <c r="DK32" s="612"/>
      <c r="DL32" s="619">
        <v>1705</v>
      </c>
      <c r="DM32" s="611"/>
      <c r="DN32" s="611"/>
      <c r="DO32" s="611"/>
      <c r="DP32" s="611"/>
      <c r="DQ32" s="611"/>
      <c r="DR32" s="611"/>
      <c r="DS32" s="611"/>
      <c r="DT32" s="611"/>
      <c r="DU32" s="611"/>
      <c r="DV32" s="612"/>
      <c r="DW32" s="615">
        <v>0.1</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29462</v>
      </c>
      <c r="S33" s="611"/>
      <c r="T33" s="611"/>
      <c r="U33" s="611"/>
      <c r="V33" s="611"/>
      <c r="W33" s="611"/>
      <c r="X33" s="611"/>
      <c r="Y33" s="612"/>
      <c r="Z33" s="613">
        <v>0.6</v>
      </c>
      <c r="AA33" s="613"/>
      <c r="AB33" s="613"/>
      <c r="AC33" s="613"/>
      <c r="AD33" s="614">
        <v>4230</v>
      </c>
      <c r="AE33" s="614"/>
      <c r="AF33" s="614"/>
      <c r="AG33" s="614"/>
      <c r="AH33" s="614"/>
      <c r="AI33" s="614"/>
      <c r="AJ33" s="614"/>
      <c r="AK33" s="614"/>
      <c r="AL33" s="615">
        <v>0.1</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99.3</v>
      </c>
      <c r="BH33" s="669"/>
      <c r="BI33" s="669"/>
      <c r="BJ33" s="669"/>
      <c r="BK33" s="669"/>
      <c r="BL33" s="669"/>
      <c r="BM33" s="670">
        <v>97.4</v>
      </c>
      <c r="BN33" s="669"/>
      <c r="BO33" s="669"/>
      <c r="BP33" s="669"/>
      <c r="BQ33" s="671"/>
      <c r="BR33" s="668">
        <v>99.5</v>
      </c>
      <c r="BS33" s="669"/>
      <c r="BT33" s="669"/>
      <c r="BU33" s="669"/>
      <c r="BV33" s="669"/>
      <c r="BW33" s="669"/>
      <c r="BX33" s="670">
        <v>96.9</v>
      </c>
      <c r="BY33" s="669"/>
      <c r="BZ33" s="669"/>
      <c r="CA33" s="669"/>
      <c r="CB33" s="671"/>
      <c r="CD33" s="607" t="s">
        <v>307</v>
      </c>
      <c r="CE33" s="608"/>
      <c r="CF33" s="608"/>
      <c r="CG33" s="608"/>
      <c r="CH33" s="608"/>
      <c r="CI33" s="608"/>
      <c r="CJ33" s="608"/>
      <c r="CK33" s="608"/>
      <c r="CL33" s="608"/>
      <c r="CM33" s="608"/>
      <c r="CN33" s="608"/>
      <c r="CO33" s="608"/>
      <c r="CP33" s="608"/>
      <c r="CQ33" s="609"/>
      <c r="CR33" s="610">
        <v>2976119</v>
      </c>
      <c r="CS33" s="641"/>
      <c r="CT33" s="641"/>
      <c r="CU33" s="641"/>
      <c r="CV33" s="641"/>
      <c r="CW33" s="641"/>
      <c r="CX33" s="641"/>
      <c r="CY33" s="642"/>
      <c r="CZ33" s="615">
        <v>58.8</v>
      </c>
      <c r="DA33" s="643"/>
      <c r="DB33" s="643"/>
      <c r="DC33" s="645"/>
      <c r="DD33" s="619">
        <v>2257299</v>
      </c>
      <c r="DE33" s="641"/>
      <c r="DF33" s="641"/>
      <c r="DG33" s="641"/>
      <c r="DH33" s="641"/>
      <c r="DI33" s="641"/>
      <c r="DJ33" s="641"/>
      <c r="DK33" s="642"/>
      <c r="DL33" s="619">
        <v>1621737</v>
      </c>
      <c r="DM33" s="641"/>
      <c r="DN33" s="641"/>
      <c r="DO33" s="641"/>
      <c r="DP33" s="641"/>
      <c r="DQ33" s="641"/>
      <c r="DR33" s="641"/>
      <c r="DS33" s="641"/>
      <c r="DT33" s="641"/>
      <c r="DU33" s="641"/>
      <c r="DV33" s="642"/>
      <c r="DW33" s="615">
        <v>51.9</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84571</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766824</v>
      </c>
      <c r="CS34" s="611"/>
      <c r="CT34" s="611"/>
      <c r="CU34" s="611"/>
      <c r="CV34" s="611"/>
      <c r="CW34" s="611"/>
      <c r="CX34" s="611"/>
      <c r="CY34" s="612"/>
      <c r="CZ34" s="615">
        <v>15.1</v>
      </c>
      <c r="DA34" s="643"/>
      <c r="DB34" s="643"/>
      <c r="DC34" s="645"/>
      <c r="DD34" s="619">
        <v>531869</v>
      </c>
      <c r="DE34" s="611"/>
      <c r="DF34" s="611"/>
      <c r="DG34" s="611"/>
      <c r="DH34" s="611"/>
      <c r="DI34" s="611"/>
      <c r="DJ34" s="611"/>
      <c r="DK34" s="612"/>
      <c r="DL34" s="619">
        <v>396164</v>
      </c>
      <c r="DM34" s="611"/>
      <c r="DN34" s="611"/>
      <c r="DO34" s="611"/>
      <c r="DP34" s="611"/>
      <c r="DQ34" s="611"/>
      <c r="DR34" s="611"/>
      <c r="DS34" s="611"/>
      <c r="DT34" s="611"/>
      <c r="DU34" s="611"/>
      <c r="DV34" s="612"/>
      <c r="DW34" s="615">
        <v>12.7</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252521</v>
      </c>
      <c r="S35" s="611"/>
      <c r="T35" s="611"/>
      <c r="U35" s="611"/>
      <c r="V35" s="611"/>
      <c r="W35" s="611"/>
      <c r="X35" s="611"/>
      <c r="Y35" s="612"/>
      <c r="Z35" s="613">
        <v>4.9000000000000004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319748</v>
      </c>
      <c r="CS35" s="641"/>
      <c r="CT35" s="641"/>
      <c r="CU35" s="641"/>
      <c r="CV35" s="641"/>
      <c r="CW35" s="641"/>
      <c r="CX35" s="641"/>
      <c r="CY35" s="642"/>
      <c r="CZ35" s="615">
        <v>6.3</v>
      </c>
      <c r="DA35" s="643"/>
      <c r="DB35" s="643"/>
      <c r="DC35" s="645"/>
      <c r="DD35" s="619">
        <v>283093</v>
      </c>
      <c r="DE35" s="641"/>
      <c r="DF35" s="641"/>
      <c r="DG35" s="641"/>
      <c r="DH35" s="641"/>
      <c r="DI35" s="641"/>
      <c r="DJ35" s="641"/>
      <c r="DK35" s="642"/>
      <c r="DL35" s="619">
        <v>236375</v>
      </c>
      <c r="DM35" s="641"/>
      <c r="DN35" s="641"/>
      <c r="DO35" s="641"/>
      <c r="DP35" s="641"/>
      <c r="DQ35" s="641"/>
      <c r="DR35" s="641"/>
      <c r="DS35" s="641"/>
      <c r="DT35" s="641"/>
      <c r="DU35" s="641"/>
      <c r="DV35" s="642"/>
      <c r="DW35" s="615">
        <v>7.6</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89576</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1004364</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5575</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1406436</v>
      </c>
      <c r="CS36" s="611"/>
      <c r="CT36" s="611"/>
      <c r="CU36" s="611"/>
      <c r="CV36" s="611"/>
      <c r="CW36" s="611"/>
      <c r="CX36" s="611"/>
      <c r="CY36" s="612"/>
      <c r="CZ36" s="615">
        <v>27.8</v>
      </c>
      <c r="DA36" s="643"/>
      <c r="DB36" s="643"/>
      <c r="DC36" s="645"/>
      <c r="DD36" s="619">
        <v>1126816</v>
      </c>
      <c r="DE36" s="611"/>
      <c r="DF36" s="611"/>
      <c r="DG36" s="611"/>
      <c r="DH36" s="611"/>
      <c r="DI36" s="611"/>
      <c r="DJ36" s="611"/>
      <c r="DK36" s="612"/>
      <c r="DL36" s="619">
        <v>770100</v>
      </c>
      <c r="DM36" s="611"/>
      <c r="DN36" s="611"/>
      <c r="DO36" s="611"/>
      <c r="DP36" s="611"/>
      <c r="DQ36" s="611"/>
      <c r="DR36" s="611"/>
      <c r="DS36" s="611"/>
      <c r="DT36" s="611"/>
      <c r="DU36" s="611"/>
      <c r="DV36" s="612"/>
      <c r="DW36" s="615">
        <v>24.6</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195335</v>
      </c>
      <c r="S37" s="611"/>
      <c r="T37" s="611"/>
      <c r="U37" s="611"/>
      <c r="V37" s="611"/>
      <c r="W37" s="611"/>
      <c r="X37" s="611"/>
      <c r="Y37" s="612"/>
      <c r="Z37" s="613">
        <v>3.8</v>
      </c>
      <c r="AA37" s="613"/>
      <c r="AB37" s="613"/>
      <c r="AC37" s="613"/>
      <c r="AD37" s="614" t="s">
        <v>122</v>
      </c>
      <c r="AE37" s="614"/>
      <c r="AF37" s="614"/>
      <c r="AG37" s="614"/>
      <c r="AH37" s="614"/>
      <c r="AI37" s="614"/>
      <c r="AJ37" s="614"/>
      <c r="AK37" s="614"/>
      <c r="AL37" s="615" t="s">
        <v>122</v>
      </c>
      <c r="AM37" s="616"/>
      <c r="AN37" s="616"/>
      <c r="AO37" s="617"/>
      <c r="AQ37" s="676" t="s">
        <v>319</v>
      </c>
      <c r="AR37" s="677"/>
      <c r="AS37" s="677"/>
      <c r="AT37" s="677"/>
      <c r="AU37" s="677"/>
      <c r="AV37" s="677"/>
      <c r="AW37" s="677"/>
      <c r="AX37" s="677"/>
      <c r="AY37" s="678"/>
      <c r="AZ37" s="610">
        <v>438858</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4540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276133</v>
      </c>
      <c r="CS37" s="641"/>
      <c r="CT37" s="641"/>
      <c r="CU37" s="641"/>
      <c r="CV37" s="641"/>
      <c r="CW37" s="641"/>
      <c r="CX37" s="641"/>
      <c r="CY37" s="642"/>
      <c r="CZ37" s="615">
        <v>5.5</v>
      </c>
      <c r="DA37" s="643"/>
      <c r="DB37" s="643"/>
      <c r="DC37" s="645"/>
      <c r="DD37" s="619">
        <v>233333</v>
      </c>
      <c r="DE37" s="641"/>
      <c r="DF37" s="641"/>
      <c r="DG37" s="641"/>
      <c r="DH37" s="641"/>
      <c r="DI37" s="641"/>
      <c r="DJ37" s="641"/>
      <c r="DK37" s="642"/>
      <c r="DL37" s="619">
        <v>93139</v>
      </c>
      <c r="DM37" s="641"/>
      <c r="DN37" s="641"/>
      <c r="DO37" s="641"/>
      <c r="DP37" s="641"/>
      <c r="DQ37" s="641"/>
      <c r="DR37" s="641"/>
      <c r="DS37" s="641"/>
      <c r="DT37" s="641"/>
      <c r="DU37" s="641"/>
      <c r="DV37" s="642"/>
      <c r="DW37" s="615">
        <v>3</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398338</v>
      </c>
      <c r="S38" s="611"/>
      <c r="T38" s="611"/>
      <c r="U38" s="611"/>
      <c r="V38" s="611"/>
      <c r="W38" s="611"/>
      <c r="X38" s="611"/>
      <c r="Y38" s="612"/>
      <c r="Z38" s="613">
        <v>7.7</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159700</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382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299961</v>
      </c>
      <c r="CS38" s="611"/>
      <c r="CT38" s="611"/>
      <c r="CU38" s="611"/>
      <c r="CV38" s="611"/>
      <c r="CW38" s="611"/>
      <c r="CX38" s="611"/>
      <c r="CY38" s="612"/>
      <c r="CZ38" s="615">
        <v>5.9</v>
      </c>
      <c r="DA38" s="643"/>
      <c r="DB38" s="643"/>
      <c r="DC38" s="645"/>
      <c r="DD38" s="619">
        <v>293208</v>
      </c>
      <c r="DE38" s="611"/>
      <c r="DF38" s="611"/>
      <c r="DG38" s="611"/>
      <c r="DH38" s="611"/>
      <c r="DI38" s="611"/>
      <c r="DJ38" s="611"/>
      <c r="DK38" s="612"/>
      <c r="DL38" s="619">
        <v>216698</v>
      </c>
      <c r="DM38" s="611"/>
      <c r="DN38" s="611"/>
      <c r="DO38" s="611"/>
      <c r="DP38" s="611"/>
      <c r="DQ38" s="611"/>
      <c r="DR38" s="611"/>
      <c r="DS38" s="611"/>
      <c r="DT38" s="611"/>
      <c r="DU38" s="611"/>
      <c r="DV38" s="612"/>
      <c r="DW38" s="615">
        <v>6.9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105845</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650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110750</v>
      </c>
      <c r="CS39" s="641"/>
      <c r="CT39" s="641"/>
      <c r="CU39" s="641"/>
      <c r="CV39" s="641"/>
      <c r="CW39" s="641"/>
      <c r="CX39" s="641"/>
      <c r="CY39" s="642"/>
      <c r="CZ39" s="615">
        <v>2.2000000000000002</v>
      </c>
      <c r="DA39" s="643"/>
      <c r="DB39" s="643"/>
      <c r="DC39" s="645"/>
      <c r="DD39" s="619">
        <v>19913</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5138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v>76510</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168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72400</v>
      </c>
      <c r="CS40" s="611"/>
      <c r="CT40" s="611"/>
      <c r="CU40" s="611"/>
      <c r="CV40" s="611"/>
      <c r="CW40" s="611"/>
      <c r="CX40" s="611"/>
      <c r="CY40" s="612"/>
      <c r="CZ40" s="615">
        <v>1.4</v>
      </c>
      <c r="DA40" s="643"/>
      <c r="DB40" s="643"/>
      <c r="DC40" s="645"/>
      <c r="DD40" s="619">
        <v>2400</v>
      </c>
      <c r="DE40" s="611"/>
      <c r="DF40" s="611"/>
      <c r="DG40" s="611"/>
      <c r="DH40" s="611"/>
      <c r="DI40" s="611"/>
      <c r="DJ40" s="611"/>
      <c r="DK40" s="612"/>
      <c r="DL40" s="619">
        <v>2400</v>
      </c>
      <c r="DM40" s="611"/>
      <c r="DN40" s="611"/>
      <c r="DO40" s="611"/>
      <c r="DP40" s="611"/>
      <c r="DQ40" s="611"/>
      <c r="DR40" s="611"/>
      <c r="DS40" s="611"/>
      <c r="DT40" s="611"/>
      <c r="DU40" s="611"/>
      <c r="DV40" s="612"/>
      <c r="DW40" s="615">
        <v>0.1</v>
      </c>
      <c r="DX40" s="643"/>
      <c r="DY40" s="643"/>
      <c r="DZ40" s="643"/>
      <c r="EA40" s="643"/>
      <c r="EB40" s="643"/>
      <c r="EC40" s="644"/>
    </row>
    <row r="41" spans="2:133" ht="11.25" customHeight="1" x14ac:dyDescent="0.15">
      <c r="B41" s="631" t="s">
        <v>335</v>
      </c>
      <c r="C41" s="632"/>
      <c r="D41" s="632"/>
      <c r="E41" s="632"/>
      <c r="F41" s="632"/>
      <c r="G41" s="632"/>
      <c r="H41" s="632"/>
      <c r="I41" s="632"/>
      <c r="J41" s="632"/>
      <c r="K41" s="632"/>
      <c r="L41" s="632"/>
      <c r="M41" s="632"/>
      <c r="N41" s="632"/>
      <c r="O41" s="632"/>
      <c r="P41" s="632"/>
      <c r="Q41" s="633"/>
      <c r="R41" s="685">
        <v>5149882</v>
      </c>
      <c r="S41" s="686"/>
      <c r="T41" s="686"/>
      <c r="U41" s="686"/>
      <c r="V41" s="686"/>
      <c r="W41" s="686"/>
      <c r="X41" s="686"/>
      <c r="Y41" s="687"/>
      <c r="Z41" s="688">
        <v>100</v>
      </c>
      <c r="AA41" s="688"/>
      <c r="AB41" s="688"/>
      <c r="AC41" s="688"/>
      <c r="AD41" s="689">
        <v>3119235</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25507</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197944</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369</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569684</v>
      </c>
      <c r="CS42" s="641"/>
      <c r="CT42" s="641"/>
      <c r="CU42" s="641"/>
      <c r="CV42" s="641"/>
      <c r="CW42" s="641"/>
      <c r="CX42" s="641"/>
      <c r="CY42" s="642"/>
      <c r="CZ42" s="615">
        <v>11.2</v>
      </c>
      <c r="DA42" s="643"/>
      <c r="DB42" s="643"/>
      <c r="DC42" s="645"/>
      <c r="DD42" s="619">
        <v>10248</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10200</v>
      </c>
      <c r="CS43" s="641"/>
      <c r="CT43" s="641"/>
      <c r="CU43" s="641"/>
      <c r="CV43" s="641"/>
      <c r="CW43" s="641"/>
      <c r="CX43" s="641"/>
      <c r="CY43" s="642"/>
      <c r="CZ43" s="615">
        <v>0.2</v>
      </c>
      <c r="DA43" s="643"/>
      <c r="DB43" s="643"/>
      <c r="DC43" s="645"/>
      <c r="DD43" s="619">
        <v>10200</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569684</v>
      </c>
      <c r="CS44" s="611"/>
      <c r="CT44" s="611"/>
      <c r="CU44" s="611"/>
      <c r="CV44" s="611"/>
      <c r="CW44" s="611"/>
      <c r="CX44" s="611"/>
      <c r="CY44" s="612"/>
      <c r="CZ44" s="615">
        <v>11.2</v>
      </c>
      <c r="DA44" s="616"/>
      <c r="DB44" s="616"/>
      <c r="DC44" s="622"/>
      <c r="DD44" s="619">
        <v>10248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360349</v>
      </c>
      <c r="CS45" s="641"/>
      <c r="CT45" s="641"/>
      <c r="CU45" s="641"/>
      <c r="CV45" s="641"/>
      <c r="CW45" s="641"/>
      <c r="CX45" s="641"/>
      <c r="CY45" s="642"/>
      <c r="CZ45" s="615">
        <v>7.1</v>
      </c>
      <c r="DA45" s="643"/>
      <c r="DB45" s="643"/>
      <c r="DC45" s="645"/>
      <c r="DD45" s="619">
        <v>7846</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79915</v>
      </c>
      <c r="CS46" s="611"/>
      <c r="CT46" s="611"/>
      <c r="CU46" s="611"/>
      <c r="CV46" s="611"/>
      <c r="CW46" s="611"/>
      <c r="CX46" s="611"/>
      <c r="CY46" s="612"/>
      <c r="CZ46" s="615">
        <v>1.6</v>
      </c>
      <c r="DA46" s="616"/>
      <c r="DB46" s="616"/>
      <c r="DC46" s="622"/>
      <c r="DD46" s="619">
        <v>2356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1"/>
      <c r="CT47" s="641"/>
      <c r="CU47" s="641"/>
      <c r="CV47" s="641"/>
      <c r="CW47" s="641"/>
      <c r="CX47" s="641"/>
      <c r="CY47" s="642"/>
      <c r="CZ47" s="615" t="s">
        <v>122</v>
      </c>
      <c r="DA47" s="643"/>
      <c r="DB47" s="643"/>
      <c r="DC47" s="645"/>
      <c r="DD47" s="619" t="s">
        <v>122</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5063909</v>
      </c>
      <c r="CS49" s="669"/>
      <c r="CT49" s="669"/>
      <c r="CU49" s="669"/>
      <c r="CV49" s="669"/>
      <c r="CW49" s="669"/>
      <c r="CX49" s="669"/>
      <c r="CY49" s="698"/>
      <c r="CZ49" s="690">
        <v>100</v>
      </c>
      <c r="DA49" s="699"/>
      <c r="DB49" s="699"/>
      <c r="DC49" s="700"/>
      <c r="DD49" s="701">
        <v>3463686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MmAP2j5Y8ZTdWpD09gSSwZaZsiUmxJuJxSryWkqlh5IPuj4F+XuCr2nsEhOPgQJpJlpua2VE5KrLqqiTSiQwg==" saltValue="jqYrJn9+IrVNdfd1y3Ujq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V83" sqref="V83:Z8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15">
      <c r="A7" s="219">
        <v>1</v>
      </c>
      <c r="B7" s="747" t="s">
        <v>374</v>
      </c>
      <c r="C7" s="748"/>
      <c r="D7" s="748"/>
      <c r="E7" s="748"/>
      <c r="F7" s="748"/>
      <c r="G7" s="748"/>
      <c r="H7" s="748"/>
      <c r="I7" s="748"/>
      <c r="J7" s="748"/>
      <c r="K7" s="748"/>
      <c r="L7" s="748"/>
      <c r="M7" s="748"/>
      <c r="N7" s="748"/>
      <c r="O7" s="748"/>
      <c r="P7" s="749"/>
      <c r="Q7" s="750">
        <v>5149</v>
      </c>
      <c r="R7" s="751"/>
      <c r="S7" s="751"/>
      <c r="T7" s="751"/>
      <c r="U7" s="751"/>
      <c r="V7" s="751">
        <v>5063</v>
      </c>
      <c r="W7" s="751"/>
      <c r="X7" s="751"/>
      <c r="Y7" s="751"/>
      <c r="Z7" s="751"/>
      <c r="AA7" s="751">
        <f>Q7-V7</f>
        <v>86</v>
      </c>
      <c r="AB7" s="751"/>
      <c r="AC7" s="751"/>
      <c r="AD7" s="751"/>
      <c r="AE7" s="752"/>
      <c r="AF7" s="753">
        <v>83</v>
      </c>
      <c r="AG7" s="754"/>
      <c r="AH7" s="754"/>
      <c r="AI7" s="754"/>
      <c r="AJ7" s="755"/>
      <c r="AK7" s="756" t="s">
        <v>551</v>
      </c>
      <c r="AL7" s="757"/>
      <c r="AM7" s="757"/>
      <c r="AN7" s="757"/>
      <c r="AO7" s="757"/>
      <c r="AP7" s="757">
        <v>3926</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60"/>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17"/>
    </row>
    <row r="9" spans="1:131" s="218" customFormat="1" ht="26.25" customHeight="1" x14ac:dyDescent="0.15">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7"/>
    </row>
    <row r="10" spans="1:131" s="218" customFormat="1" ht="26.25" customHeight="1" x14ac:dyDescent="0.15">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15">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15">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15">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15">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15">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15">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15">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15">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15">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15">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15">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5149</v>
      </c>
      <c r="R23" s="780"/>
      <c r="S23" s="780"/>
      <c r="T23" s="780"/>
      <c r="U23" s="780"/>
      <c r="V23" s="780">
        <v>5063</v>
      </c>
      <c r="W23" s="780"/>
      <c r="X23" s="780"/>
      <c r="Y23" s="780"/>
      <c r="Z23" s="780"/>
      <c r="AA23" s="780">
        <v>86</v>
      </c>
      <c r="AB23" s="780"/>
      <c r="AC23" s="780"/>
      <c r="AD23" s="780"/>
      <c r="AE23" s="781"/>
      <c r="AF23" s="782">
        <f>AF7</f>
        <v>83</v>
      </c>
      <c r="AG23" s="780"/>
      <c r="AH23" s="780"/>
      <c r="AI23" s="780"/>
      <c r="AJ23" s="783"/>
      <c r="AK23" s="784"/>
      <c r="AL23" s="785"/>
      <c r="AM23" s="785"/>
      <c r="AN23" s="785"/>
      <c r="AO23" s="785"/>
      <c r="AP23" s="780">
        <v>3926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15">
      <c r="A28" s="225">
        <v>1</v>
      </c>
      <c r="B28" s="747" t="s">
        <v>388</v>
      </c>
      <c r="C28" s="748"/>
      <c r="D28" s="748"/>
      <c r="E28" s="748"/>
      <c r="F28" s="748"/>
      <c r="G28" s="748"/>
      <c r="H28" s="748"/>
      <c r="I28" s="748"/>
      <c r="J28" s="748"/>
      <c r="K28" s="748"/>
      <c r="L28" s="748"/>
      <c r="M28" s="748"/>
      <c r="N28" s="748"/>
      <c r="O28" s="748"/>
      <c r="P28" s="749"/>
      <c r="Q28" s="809">
        <v>412</v>
      </c>
      <c r="R28" s="810"/>
      <c r="S28" s="810"/>
      <c r="T28" s="810"/>
      <c r="U28" s="810"/>
      <c r="V28" s="810">
        <v>407</v>
      </c>
      <c r="W28" s="810"/>
      <c r="X28" s="810"/>
      <c r="Y28" s="810"/>
      <c r="Z28" s="810"/>
      <c r="AA28" s="810">
        <f>Q28-V28</f>
        <v>5</v>
      </c>
      <c r="AB28" s="810"/>
      <c r="AC28" s="810"/>
      <c r="AD28" s="810"/>
      <c r="AE28" s="811"/>
      <c r="AF28" s="812">
        <v>5</v>
      </c>
      <c r="AG28" s="810"/>
      <c r="AH28" s="810"/>
      <c r="AI28" s="810"/>
      <c r="AJ28" s="813"/>
      <c r="AK28" s="814">
        <v>39</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15">
      <c r="A29" s="225">
        <v>2</v>
      </c>
      <c r="B29" s="736" t="s">
        <v>389</v>
      </c>
      <c r="C29" s="737"/>
      <c r="D29" s="737"/>
      <c r="E29" s="737"/>
      <c r="F29" s="737"/>
      <c r="G29" s="737"/>
      <c r="H29" s="737"/>
      <c r="I29" s="737"/>
      <c r="J29" s="737"/>
      <c r="K29" s="737"/>
      <c r="L29" s="737"/>
      <c r="M29" s="737"/>
      <c r="N29" s="737"/>
      <c r="O29" s="737"/>
      <c r="P29" s="738"/>
      <c r="Q29" s="739">
        <v>457</v>
      </c>
      <c r="R29" s="740"/>
      <c r="S29" s="740"/>
      <c r="T29" s="740"/>
      <c r="U29" s="740"/>
      <c r="V29" s="740">
        <v>450</v>
      </c>
      <c r="W29" s="740"/>
      <c r="X29" s="740"/>
      <c r="Y29" s="740"/>
      <c r="Z29" s="740"/>
      <c r="AA29" s="740">
        <f t="shared" ref="AA29:AA34" si="0">Q29-V29</f>
        <v>7</v>
      </c>
      <c r="AB29" s="740"/>
      <c r="AC29" s="740"/>
      <c r="AD29" s="740"/>
      <c r="AE29" s="741"/>
      <c r="AF29" s="742">
        <v>7</v>
      </c>
      <c r="AG29" s="743"/>
      <c r="AH29" s="743"/>
      <c r="AI29" s="743"/>
      <c r="AJ29" s="744"/>
      <c r="AK29" s="821">
        <v>141</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15">
      <c r="A30" s="225">
        <v>3</v>
      </c>
      <c r="B30" s="736" t="s">
        <v>390</v>
      </c>
      <c r="C30" s="737"/>
      <c r="D30" s="737"/>
      <c r="E30" s="737"/>
      <c r="F30" s="737"/>
      <c r="G30" s="737"/>
      <c r="H30" s="737"/>
      <c r="I30" s="737"/>
      <c r="J30" s="737"/>
      <c r="K30" s="737"/>
      <c r="L30" s="737"/>
      <c r="M30" s="737"/>
      <c r="N30" s="737"/>
      <c r="O30" s="737"/>
      <c r="P30" s="738"/>
      <c r="Q30" s="739">
        <v>57</v>
      </c>
      <c r="R30" s="740"/>
      <c r="S30" s="740"/>
      <c r="T30" s="740"/>
      <c r="U30" s="740"/>
      <c r="V30" s="740">
        <v>57</v>
      </c>
      <c r="W30" s="740"/>
      <c r="X30" s="740"/>
      <c r="Y30" s="740"/>
      <c r="Z30" s="740"/>
      <c r="AA30" s="740">
        <f t="shared" si="0"/>
        <v>0</v>
      </c>
      <c r="AB30" s="740"/>
      <c r="AC30" s="740"/>
      <c r="AD30" s="740"/>
      <c r="AE30" s="741"/>
      <c r="AF30" s="742">
        <v>0</v>
      </c>
      <c r="AG30" s="743"/>
      <c r="AH30" s="743"/>
      <c r="AI30" s="743"/>
      <c r="AJ30" s="744"/>
      <c r="AK30" s="821">
        <v>16</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15">
      <c r="A31" s="225">
        <v>4</v>
      </c>
      <c r="B31" s="736" t="s">
        <v>391</v>
      </c>
      <c r="C31" s="737"/>
      <c r="D31" s="737"/>
      <c r="E31" s="737"/>
      <c r="F31" s="737"/>
      <c r="G31" s="737"/>
      <c r="H31" s="737"/>
      <c r="I31" s="737"/>
      <c r="J31" s="737"/>
      <c r="K31" s="737"/>
      <c r="L31" s="737"/>
      <c r="M31" s="737"/>
      <c r="N31" s="737"/>
      <c r="O31" s="737"/>
      <c r="P31" s="738"/>
      <c r="Q31" s="739">
        <v>829</v>
      </c>
      <c r="R31" s="740"/>
      <c r="S31" s="740"/>
      <c r="T31" s="740"/>
      <c r="U31" s="740"/>
      <c r="V31" s="740">
        <v>829</v>
      </c>
      <c r="W31" s="740"/>
      <c r="X31" s="740"/>
      <c r="Y31" s="740"/>
      <c r="Z31" s="740"/>
      <c r="AA31" s="740">
        <f t="shared" si="0"/>
        <v>0</v>
      </c>
      <c r="AB31" s="740"/>
      <c r="AC31" s="740"/>
      <c r="AD31" s="740"/>
      <c r="AE31" s="741"/>
      <c r="AF31" s="742">
        <v>81</v>
      </c>
      <c r="AG31" s="743"/>
      <c r="AH31" s="743"/>
      <c r="AI31" s="743"/>
      <c r="AJ31" s="744"/>
      <c r="AK31" s="821">
        <v>438</v>
      </c>
      <c r="AL31" s="817"/>
      <c r="AM31" s="817"/>
      <c r="AN31" s="817"/>
      <c r="AO31" s="817"/>
      <c r="AP31" s="817">
        <v>127</v>
      </c>
      <c r="AQ31" s="817"/>
      <c r="AR31" s="817"/>
      <c r="AS31" s="817"/>
      <c r="AT31" s="817"/>
      <c r="AU31" s="817">
        <v>80</v>
      </c>
      <c r="AV31" s="817"/>
      <c r="AW31" s="817"/>
      <c r="AX31" s="817"/>
      <c r="AY31" s="817"/>
      <c r="AZ31" s="818" t="s">
        <v>551</v>
      </c>
      <c r="BA31" s="818"/>
      <c r="BB31" s="818"/>
      <c r="BC31" s="818"/>
      <c r="BD31" s="818"/>
      <c r="BE31" s="819" t="s">
        <v>392</v>
      </c>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15">
      <c r="A32" s="225">
        <v>5</v>
      </c>
      <c r="B32" s="736" t="s">
        <v>393</v>
      </c>
      <c r="C32" s="737"/>
      <c r="D32" s="737"/>
      <c r="E32" s="737"/>
      <c r="F32" s="737"/>
      <c r="G32" s="737"/>
      <c r="H32" s="737"/>
      <c r="I32" s="737"/>
      <c r="J32" s="737"/>
      <c r="K32" s="737"/>
      <c r="L32" s="737"/>
      <c r="M32" s="737"/>
      <c r="N32" s="737"/>
      <c r="O32" s="737"/>
      <c r="P32" s="738"/>
      <c r="Q32" s="739">
        <v>359</v>
      </c>
      <c r="R32" s="740"/>
      <c r="S32" s="740"/>
      <c r="T32" s="740"/>
      <c r="U32" s="740"/>
      <c r="V32" s="740">
        <v>341</v>
      </c>
      <c r="W32" s="740"/>
      <c r="X32" s="740"/>
      <c r="Y32" s="740"/>
      <c r="Z32" s="740"/>
      <c r="AA32" s="740">
        <f t="shared" si="0"/>
        <v>18</v>
      </c>
      <c r="AB32" s="740"/>
      <c r="AC32" s="740"/>
      <c r="AD32" s="740"/>
      <c r="AE32" s="741"/>
      <c r="AF32" s="742">
        <v>43</v>
      </c>
      <c r="AG32" s="743"/>
      <c r="AH32" s="743"/>
      <c r="AI32" s="743"/>
      <c r="AJ32" s="744"/>
      <c r="AK32" s="821">
        <v>159</v>
      </c>
      <c r="AL32" s="817"/>
      <c r="AM32" s="817"/>
      <c r="AN32" s="817"/>
      <c r="AO32" s="817"/>
      <c r="AP32" s="817">
        <v>1710</v>
      </c>
      <c r="AQ32" s="817"/>
      <c r="AR32" s="817"/>
      <c r="AS32" s="817"/>
      <c r="AT32" s="817"/>
      <c r="AU32" s="817">
        <v>123</v>
      </c>
      <c r="AV32" s="817"/>
      <c r="AW32" s="817"/>
      <c r="AX32" s="817"/>
      <c r="AY32" s="817"/>
      <c r="AZ32" s="818" t="s">
        <v>551</v>
      </c>
      <c r="BA32" s="818"/>
      <c r="BB32" s="818"/>
      <c r="BC32" s="818"/>
      <c r="BD32" s="818"/>
      <c r="BE32" s="819" t="s">
        <v>392</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15">
      <c r="A33" s="225">
        <v>6</v>
      </c>
      <c r="B33" s="736" t="s">
        <v>394</v>
      </c>
      <c r="C33" s="737"/>
      <c r="D33" s="737"/>
      <c r="E33" s="737"/>
      <c r="F33" s="737"/>
      <c r="G33" s="737"/>
      <c r="H33" s="737"/>
      <c r="I33" s="737"/>
      <c r="J33" s="737"/>
      <c r="K33" s="737"/>
      <c r="L33" s="737"/>
      <c r="M33" s="737"/>
      <c r="N33" s="737"/>
      <c r="O33" s="737"/>
      <c r="P33" s="738"/>
      <c r="Q33" s="739">
        <v>371</v>
      </c>
      <c r="R33" s="740"/>
      <c r="S33" s="740"/>
      <c r="T33" s="740"/>
      <c r="U33" s="740"/>
      <c r="V33" s="740">
        <v>360</v>
      </c>
      <c r="W33" s="740"/>
      <c r="X33" s="740"/>
      <c r="Y33" s="740"/>
      <c r="Z33" s="740"/>
      <c r="AA33" s="740">
        <f t="shared" si="0"/>
        <v>11</v>
      </c>
      <c r="AB33" s="740"/>
      <c r="AC33" s="740"/>
      <c r="AD33" s="740"/>
      <c r="AE33" s="741"/>
      <c r="AF33" s="742">
        <v>28</v>
      </c>
      <c r="AG33" s="743"/>
      <c r="AH33" s="743"/>
      <c r="AI33" s="743"/>
      <c r="AJ33" s="744"/>
      <c r="AK33" s="821">
        <v>105</v>
      </c>
      <c r="AL33" s="817"/>
      <c r="AM33" s="817"/>
      <c r="AN33" s="817"/>
      <c r="AO33" s="817"/>
      <c r="AP33" s="817">
        <v>666</v>
      </c>
      <c r="AQ33" s="817"/>
      <c r="AR33" s="817"/>
      <c r="AS33" s="817"/>
      <c r="AT33" s="817"/>
      <c r="AU33" s="817">
        <v>112</v>
      </c>
      <c r="AV33" s="817"/>
      <c r="AW33" s="817"/>
      <c r="AX33" s="817"/>
      <c r="AY33" s="817"/>
      <c r="AZ33" s="818" t="s">
        <v>551</v>
      </c>
      <c r="BA33" s="818"/>
      <c r="BB33" s="818"/>
      <c r="BC33" s="818"/>
      <c r="BD33" s="818"/>
      <c r="BE33" s="819" t="s">
        <v>392</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15">
      <c r="A34" s="225">
        <v>7</v>
      </c>
      <c r="B34" s="736" t="s">
        <v>395</v>
      </c>
      <c r="C34" s="737"/>
      <c r="D34" s="737"/>
      <c r="E34" s="737"/>
      <c r="F34" s="737"/>
      <c r="G34" s="737"/>
      <c r="H34" s="737"/>
      <c r="I34" s="737"/>
      <c r="J34" s="737"/>
      <c r="K34" s="737"/>
      <c r="L34" s="737"/>
      <c r="M34" s="737"/>
      <c r="N34" s="737"/>
      <c r="O34" s="737"/>
      <c r="P34" s="738"/>
      <c r="Q34" s="739">
        <v>77</v>
      </c>
      <c r="R34" s="740"/>
      <c r="S34" s="740"/>
      <c r="T34" s="740"/>
      <c r="U34" s="740"/>
      <c r="V34" s="740">
        <v>76</v>
      </c>
      <c r="W34" s="740"/>
      <c r="X34" s="740"/>
      <c r="Y34" s="740"/>
      <c r="Z34" s="740"/>
      <c r="AA34" s="740">
        <f t="shared" si="0"/>
        <v>1</v>
      </c>
      <c r="AB34" s="740"/>
      <c r="AC34" s="740"/>
      <c r="AD34" s="740"/>
      <c r="AE34" s="741"/>
      <c r="AF34" s="742">
        <v>1</v>
      </c>
      <c r="AG34" s="743"/>
      <c r="AH34" s="743"/>
      <c r="AI34" s="743"/>
      <c r="AJ34" s="744"/>
      <c r="AK34" s="821">
        <v>76</v>
      </c>
      <c r="AL34" s="817"/>
      <c r="AM34" s="817"/>
      <c r="AN34" s="817"/>
      <c r="AO34" s="817"/>
      <c r="AP34" s="817" t="s">
        <v>551</v>
      </c>
      <c r="AQ34" s="817"/>
      <c r="AR34" s="817"/>
      <c r="AS34" s="817"/>
      <c r="AT34" s="817"/>
      <c r="AU34" s="817" t="s">
        <v>551</v>
      </c>
      <c r="AV34" s="817"/>
      <c r="AW34" s="817"/>
      <c r="AX34" s="817"/>
      <c r="AY34" s="817"/>
      <c r="AZ34" s="818" t="s">
        <v>551</v>
      </c>
      <c r="BA34" s="818"/>
      <c r="BB34" s="818"/>
      <c r="BC34" s="818"/>
      <c r="BD34" s="818"/>
      <c r="BE34" s="819" t="s">
        <v>396</v>
      </c>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15">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15">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15">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15">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15">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15">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15">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15">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15">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15">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15">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15">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15">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15">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15">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15">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15">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15">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15">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15">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15">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15">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15">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15">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15">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15">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15">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f>AF28+AF29+AF30+AF31+AF32+AF33+AF34</f>
        <v>165</v>
      </c>
      <c r="AG63" s="831"/>
      <c r="AH63" s="831"/>
      <c r="AI63" s="831"/>
      <c r="AJ63" s="832"/>
      <c r="AK63" s="833"/>
      <c r="AL63" s="828"/>
      <c r="AM63" s="828"/>
      <c r="AN63" s="828"/>
      <c r="AO63" s="828"/>
      <c r="AP63" s="831">
        <f>AP31+AP32+AP33</f>
        <v>2503</v>
      </c>
      <c r="AQ63" s="831"/>
      <c r="AR63" s="831"/>
      <c r="AS63" s="831"/>
      <c r="AT63" s="831"/>
      <c r="AU63" s="831">
        <f>AU31+AU32+AU33</f>
        <v>315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15">
      <c r="A66" s="716" t="s">
        <v>400</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401</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1513</v>
      </c>
      <c r="R68" s="853"/>
      <c r="S68" s="853"/>
      <c r="T68" s="853"/>
      <c r="U68" s="853"/>
      <c r="V68" s="853">
        <v>1474</v>
      </c>
      <c r="W68" s="853"/>
      <c r="X68" s="853"/>
      <c r="Y68" s="853"/>
      <c r="Z68" s="853"/>
      <c r="AA68" s="853">
        <f>Q68-V68</f>
        <v>39</v>
      </c>
      <c r="AB68" s="853"/>
      <c r="AC68" s="853"/>
      <c r="AD68" s="853"/>
      <c r="AE68" s="853"/>
      <c r="AF68" s="853">
        <v>39</v>
      </c>
      <c r="AG68" s="853"/>
      <c r="AH68" s="853"/>
      <c r="AI68" s="853"/>
      <c r="AJ68" s="853"/>
      <c r="AK68" s="853" t="s">
        <v>551</v>
      </c>
      <c r="AL68" s="853"/>
      <c r="AM68" s="853"/>
      <c r="AN68" s="853"/>
      <c r="AO68" s="853"/>
      <c r="AP68" s="853">
        <v>30</v>
      </c>
      <c r="AQ68" s="853"/>
      <c r="AR68" s="853"/>
      <c r="AS68" s="853"/>
      <c r="AT68" s="853"/>
      <c r="AU68" s="853" t="s">
        <v>551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450</v>
      </c>
      <c r="R69" s="817"/>
      <c r="S69" s="817"/>
      <c r="T69" s="817"/>
      <c r="U69" s="817"/>
      <c r="V69" s="817">
        <v>447</v>
      </c>
      <c r="W69" s="817"/>
      <c r="X69" s="817"/>
      <c r="Y69" s="817"/>
      <c r="Z69" s="817"/>
      <c r="AA69" s="817">
        <f>Q69-V69</f>
        <v>3</v>
      </c>
      <c r="AB69" s="817"/>
      <c r="AC69" s="817"/>
      <c r="AD69" s="817"/>
      <c r="AE69" s="817"/>
      <c r="AF69" s="817">
        <v>3</v>
      </c>
      <c r="AG69" s="817"/>
      <c r="AH69" s="817"/>
      <c r="AI69" s="817"/>
      <c r="AJ69" s="817"/>
      <c r="AK69" s="817" t="s">
        <v>551</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AF68+AF69</f>
        <v>42</v>
      </c>
      <c r="AG88" s="831"/>
      <c r="AH88" s="831"/>
      <c r="AI88" s="831"/>
      <c r="AJ88" s="831"/>
      <c r="AK88" s="828"/>
      <c r="AL88" s="828"/>
      <c r="AM88" s="828"/>
      <c r="AN88" s="828"/>
      <c r="AO88" s="828"/>
      <c r="AP88" s="831">
        <v>30</v>
      </c>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523052</v>
      </c>
      <c r="AB110" s="887"/>
      <c r="AC110" s="887"/>
      <c r="AD110" s="887"/>
      <c r="AE110" s="888"/>
      <c r="AF110" s="889">
        <v>512754</v>
      </c>
      <c r="AG110" s="887"/>
      <c r="AH110" s="887"/>
      <c r="AI110" s="887"/>
      <c r="AJ110" s="888"/>
      <c r="AK110" s="889">
        <v>445060</v>
      </c>
      <c r="AL110" s="887"/>
      <c r="AM110" s="887"/>
      <c r="AN110" s="887"/>
      <c r="AO110" s="888"/>
      <c r="AP110" s="890">
        <v>16.7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4106543</v>
      </c>
      <c r="BR110" s="918"/>
      <c r="BS110" s="918"/>
      <c r="BT110" s="918"/>
      <c r="BU110" s="918"/>
      <c r="BV110" s="918">
        <v>3826411</v>
      </c>
      <c r="BW110" s="918"/>
      <c r="BX110" s="918"/>
      <c r="BY110" s="918"/>
      <c r="BZ110" s="918"/>
      <c r="CA110" s="918">
        <v>3843089</v>
      </c>
      <c r="CB110" s="918"/>
      <c r="CC110" s="918"/>
      <c r="CD110" s="918"/>
      <c r="CE110" s="918"/>
      <c r="CF110" s="931">
        <v>144.30000000000001</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1690230</v>
      </c>
      <c r="BR112" s="913"/>
      <c r="BS112" s="913"/>
      <c r="BT112" s="913"/>
      <c r="BU112" s="913"/>
      <c r="BV112" s="913">
        <v>1888785</v>
      </c>
      <c r="BW112" s="913"/>
      <c r="BX112" s="913"/>
      <c r="BY112" s="913"/>
      <c r="BZ112" s="913"/>
      <c r="CA112" s="913">
        <v>1737914</v>
      </c>
      <c r="CB112" s="913"/>
      <c r="CC112" s="913"/>
      <c r="CD112" s="913"/>
      <c r="CE112" s="913"/>
      <c r="CF112" s="907">
        <v>65.3</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257399</v>
      </c>
      <c r="AB113" s="925"/>
      <c r="AC113" s="925"/>
      <c r="AD113" s="925"/>
      <c r="AE113" s="926"/>
      <c r="AF113" s="927">
        <v>268831</v>
      </c>
      <c r="AG113" s="925"/>
      <c r="AH113" s="925"/>
      <c r="AI113" s="925"/>
      <c r="AJ113" s="926"/>
      <c r="AK113" s="927">
        <v>278981</v>
      </c>
      <c r="AL113" s="925"/>
      <c r="AM113" s="925"/>
      <c r="AN113" s="925"/>
      <c r="AO113" s="926"/>
      <c r="AP113" s="928">
        <v>10.5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483465</v>
      </c>
      <c r="BR114" s="913"/>
      <c r="BS114" s="913"/>
      <c r="BT114" s="913"/>
      <c r="BU114" s="913"/>
      <c r="BV114" s="913">
        <v>482262</v>
      </c>
      <c r="BW114" s="913"/>
      <c r="BX114" s="913"/>
      <c r="BY114" s="913"/>
      <c r="BZ114" s="913"/>
      <c r="CA114" s="913">
        <v>552374</v>
      </c>
      <c r="CB114" s="913"/>
      <c r="CC114" s="913"/>
      <c r="CD114" s="913"/>
      <c r="CE114" s="913"/>
      <c r="CF114" s="907">
        <v>20.7</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24861</v>
      </c>
      <c r="AB115" s="925"/>
      <c r="AC115" s="925"/>
      <c r="AD115" s="925"/>
      <c r="AE115" s="926"/>
      <c r="AF115" s="927">
        <v>3558</v>
      </c>
      <c r="AG115" s="925"/>
      <c r="AH115" s="925"/>
      <c r="AI115" s="925"/>
      <c r="AJ115" s="926"/>
      <c r="AK115" s="927">
        <v>10142</v>
      </c>
      <c r="AL115" s="925"/>
      <c r="AM115" s="925"/>
      <c r="AN115" s="925"/>
      <c r="AO115" s="926"/>
      <c r="AP115" s="928">
        <v>0.4</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407</v>
      </c>
      <c r="AB116" s="946"/>
      <c r="AC116" s="946"/>
      <c r="AD116" s="946"/>
      <c r="AE116" s="947"/>
      <c r="AF116" s="948">
        <v>963</v>
      </c>
      <c r="AG116" s="946"/>
      <c r="AH116" s="946"/>
      <c r="AI116" s="946"/>
      <c r="AJ116" s="947"/>
      <c r="AK116" s="948">
        <v>1705</v>
      </c>
      <c r="AL116" s="946"/>
      <c r="AM116" s="946"/>
      <c r="AN116" s="946"/>
      <c r="AO116" s="947"/>
      <c r="AP116" s="949">
        <v>0.1</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805719</v>
      </c>
      <c r="AB117" s="966"/>
      <c r="AC117" s="966"/>
      <c r="AD117" s="966"/>
      <c r="AE117" s="967"/>
      <c r="AF117" s="968">
        <v>786106</v>
      </c>
      <c r="AG117" s="966"/>
      <c r="AH117" s="966"/>
      <c r="AI117" s="966"/>
      <c r="AJ117" s="967"/>
      <c r="AK117" s="968">
        <v>735888</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9"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6280238</v>
      </c>
      <c r="BR119" s="987"/>
      <c r="BS119" s="987"/>
      <c r="BT119" s="987"/>
      <c r="BU119" s="987"/>
      <c r="BV119" s="987">
        <v>6197458</v>
      </c>
      <c r="BW119" s="987"/>
      <c r="BX119" s="987"/>
      <c r="BY119" s="987"/>
      <c r="BZ119" s="987"/>
      <c r="CA119" s="987">
        <v>6133377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50"/>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2095091</v>
      </c>
      <c r="BR120" s="918"/>
      <c r="BS120" s="918"/>
      <c r="BT120" s="918"/>
      <c r="BU120" s="918"/>
      <c r="BV120" s="918">
        <v>2175114</v>
      </c>
      <c r="BW120" s="918"/>
      <c r="BX120" s="918"/>
      <c r="BY120" s="918"/>
      <c r="BZ120" s="918"/>
      <c r="CA120" s="918">
        <v>2034121</v>
      </c>
      <c r="CB120" s="918"/>
      <c r="CC120" s="918"/>
      <c r="CD120" s="918"/>
      <c r="CE120" s="918"/>
      <c r="CF120" s="931">
        <v>76.400000000000006</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1315612</v>
      </c>
      <c r="DR120" s="918"/>
      <c r="DS120" s="918"/>
      <c r="DT120" s="918"/>
      <c r="DU120" s="918"/>
      <c r="DV120" s="919">
        <v>49.4</v>
      </c>
      <c r="DW120" s="919"/>
      <c r="DX120" s="919"/>
      <c r="DY120" s="919"/>
      <c r="DZ120" s="920"/>
    </row>
    <row r="121" spans="1:130" s="212" customFormat="1" ht="26.25" customHeight="1" x14ac:dyDescent="0.15">
      <c r="A121" s="1050"/>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v>76158</v>
      </c>
      <c r="CB121" s="913"/>
      <c r="CC121" s="913"/>
      <c r="CD121" s="913"/>
      <c r="CE121" s="913"/>
      <c r="CF121" s="907">
        <v>2.9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380413</v>
      </c>
      <c r="DR121" s="913"/>
      <c r="DS121" s="913"/>
      <c r="DT121" s="913"/>
      <c r="DU121" s="913"/>
      <c r="DV121" s="914">
        <v>14.3</v>
      </c>
      <c r="DW121" s="914"/>
      <c r="DX121" s="914"/>
      <c r="DY121" s="914"/>
      <c r="DZ121" s="915"/>
    </row>
    <row r="122" spans="1:130" s="212" customFormat="1" ht="26.25" customHeight="1" x14ac:dyDescent="0.15">
      <c r="A122" s="1050"/>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3891873</v>
      </c>
      <c r="BR122" s="987"/>
      <c r="BS122" s="987"/>
      <c r="BT122" s="987"/>
      <c r="BU122" s="987"/>
      <c r="BV122" s="987">
        <v>3936825</v>
      </c>
      <c r="BW122" s="987"/>
      <c r="BX122" s="987"/>
      <c r="BY122" s="987"/>
      <c r="BZ122" s="987"/>
      <c r="CA122" s="987">
        <v>3789640</v>
      </c>
      <c r="CB122" s="987"/>
      <c r="CC122" s="987"/>
      <c r="CD122" s="987"/>
      <c r="CE122" s="987"/>
      <c r="CF122" s="1004">
        <v>142.30000000000001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178263</v>
      </c>
      <c r="DH122" s="913"/>
      <c r="DI122" s="913"/>
      <c r="DJ122" s="913"/>
      <c r="DK122" s="913"/>
      <c r="DL122" s="913">
        <v>173822</v>
      </c>
      <c r="DM122" s="913"/>
      <c r="DN122" s="913"/>
      <c r="DO122" s="913"/>
      <c r="DP122" s="913"/>
      <c r="DQ122" s="913">
        <v>41889</v>
      </c>
      <c r="DR122" s="913"/>
      <c r="DS122" s="913"/>
      <c r="DT122" s="913"/>
      <c r="DU122" s="913"/>
      <c r="DV122" s="914">
        <v>1.6</v>
      </c>
      <c r="DW122" s="914"/>
      <c r="DX122" s="914"/>
      <c r="DY122" s="914"/>
      <c r="DZ122" s="915"/>
    </row>
    <row r="123" spans="1:130" s="212" customFormat="1" ht="26.25" customHeight="1" x14ac:dyDescent="0.15">
      <c r="A123" s="1050"/>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22">
        <v>5986964</v>
      </c>
      <c r="BR123" s="1023"/>
      <c r="BS123" s="1023"/>
      <c r="BT123" s="1023"/>
      <c r="BU123" s="1023"/>
      <c r="BV123" s="1023">
        <v>6111939</v>
      </c>
      <c r="BW123" s="1023"/>
      <c r="BX123" s="1023"/>
      <c r="BY123" s="1023"/>
      <c r="BZ123" s="1023"/>
      <c r="CA123" s="1023">
        <v>5899919</v>
      </c>
      <c r="CB123" s="1023"/>
      <c r="CC123" s="1023"/>
      <c r="CD123" s="1023"/>
      <c r="CE123" s="1023"/>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50"/>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452</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v>11.2</v>
      </c>
      <c r="BR124" s="1014"/>
      <c r="BS124" s="1014"/>
      <c r="BT124" s="1014"/>
      <c r="BU124" s="1014"/>
      <c r="BV124" s="1014">
        <v>3.4</v>
      </c>
      <c r="BW124" s="1014"/>
      <c r="BX124" s="1014"/>
      <c r="BY124" s="1014"/>
      <c r="BZ124" s="1014"/>
      <c r="CA124" s="1014">
        <v>8.6999999999999993</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1511967</v>
      </c>
      <c r="DH124" s="973"/>
      <c r="DI124" s="973"/>
      <c r="DJ124" s="973"/>
      <c r="DK124" s="974"/>
      <c r="DL124" s="972">
        <v>1714963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50"/>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50"/>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51"/>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24861</v>
      </c>
      <c r="AB127" s="946"/>
      <c r="AC127" s="946"/>
      <c r="AD127" s="946"/>
      <c r="AE127" s="947"/>
      <c r="AF127" s="948">
        <v>3558</v>
      </c>
      <c r="AG127" s="946"/>
      <c r="AH127" s="946"/>
      <c r="AI127" s="946"/>
      <c r="AJ127" s="947"/>
      <c r="AK127" s="948">
        <v>10142</v>
      </c>
      <c r="AL127" s="946"/>
      <c r="AM127" s="946"/>
      <c r="AN127" s="946"/>
      <c r="AO127" s="947"/>
      <c r="AP127" s="949">
        <v>0.4</v>
      </c>
      <c r="AQ127" s="950"/>
      <c r="AR127" s="950"/>
      <c r="AS127" s="950"/>
      <c r="AT127" s="951"/>
      <c r="AU127" s="214"/>
      <c r="AV127" s="214"/>
      <c r="AW127" s="214"/>
      <c r="AX127" s="1024" t="s">
        <v>458</v>
      </c>
      <c r="AY127" s="1025"/>
      <c r="AZ127" s="1025"/>
      <c r="BA127" s="1025"/>
      <c r="BB127" s="1025"/>
      <c r="BC127" s="1025"/>
      <c r="BD127" s="1025"/>
      <c r="BE127" s="1026"/>
      <c r="BF127" s="1027" t="s">
        <v>459</v>
      </c>
      <c r="BG127" s="1025"/>
      <c r="BH127" s="1025"/>
      <c r="BI127" s="1025"/>
      <c r="BJ127" s="1025"/>
      <c r="BK127" s="1025"/>
      <c r="BL127" s="1026"/>
      <c r="BM127" s="1027" t="s">
        <v>460</v>
      </c>
      <c r="BN127" s="1025"/>
      <c r="BO127" s="1025"/>
      <c r="BP127" s="1025"/>
      <c r="BQ127" s="1025"/>
      <c r="BR127" s="1025"/>
      <c r="BS127" s="1026"/>
      <c r="BT127" s="1027" t="s">
        <v>461</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34" t="s">
        <v>463</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464</v>
      </c>
      <c r="X128" s="1036"/>
      <c r="Y128" s="1036"/>
      <c r="Z128" s="1037"/>
      <c r="AA128" s="1038">
        <v>51180</v>
      </c>
      <c r="AB128" s="1039"/>
      <c r="AC128" s="1039"/>
      <c r="AD128" s="1039"/>
      <c r="AE128" s="1040"/>
      <c r="AF128" s="1041">
        <v>8449</v>
      </c>
      <c r="AG128" s="1039"/>
      <c r="AH128" s="1039"/>
      <c r="AI128" s="1039"/>
      <c r="AJ128" s="1040"/>
      <c r="AK128" s="1041">
        <v>76158</v>
      </c>
      <c r="AL128" s="1039"/>
      <c r="AM128" s="1039"/>
      <c r="AN128" s="1039"/>
      <c r="AO128" s="1040"/>
      <c r="AP128" s="1042"/>
      <c r="AQ128" s="1043"/>
      <c r="AR128" s="1043"/>
      <c r="AS128" s="1043"/>
      <c r="AT128" s="1044"/>
      <c r="AU128" s="214"/>
      <c r="AV128" s="214"/>
      <c r="AW128" s="214"/>
      <c r="AX128" s="883" t="s">
        <v>465</v>
      </c>
      <c r="AY128" s="884"/>
      <c r="AZ128" s="884"/>
      <c r="BA128" s="884"/>
      <c r="BB128" s="884"/>
      <c r="BC128" s="884"/>
      <c r="BD128" s="884"/>
      <c r="BE128" s="885"/>
      <c r="BF128" s="1045" t="s">
        <v>122</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466</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3147261</v>
      </c>
      <c r="AB129" s="946"/>
      <c r="AC129" s="946"/>
      <c r="AD129" s="946"/>
      <c r="AE129" s="947"/>
      <c r="AF129" s="948">
        <v>3109303</v>
      </c>
      <c r="AG129" s="946"/>
      <c r="AH129" s="946"/>
      <c r="AI129" s="946"/>
      <c r="AJ129" s="947"/>
      <c r="AK129" s="948">
        <v>3115421</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541707</v>
      </c>
      <c r="AB130" s="946"/>
      <c r="AC130" s="946"/>
      <c r="AD130" s="946"/>
      <c r="AE130" s="947"/>
      <c r="AF130" s="948">
        <v>636661</v>
      </c>
      <c r="AG130" s="946"/>
      <c r="AH130" s="946"/>
      <c r="AI130" s="946"/>
      <c r="AJ130" s="947"/>
      <c r="AK130" s="948">
        <v>452419</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2605554</v>
      </c>
      <c r="AB131" s="973"/>
      <c r="AC131" s="973"/>
      <c r="AD131" s="973"/>
      <c r="AE131" s="974"/>
      <c r="AF131" s="972">
        <v>2472642</v>
      </c>
      <c r="AG131" s="973"/>
      <c r="AH131" s="973"/>
      <c r="AI131" s="973"/>
      <c r="AJ131" s="974"/>
      <c r="AK131" s="972">
        <v>2663002</v>
      </c>
      <c r="AL131" s="973"/>
      <c r="AM131" s="973"/>
      <c r="AN131" s="973"/>
      <c r="AO131" s="974"/>
      <c r="AP131" s="1097"/>
      <c r="AQ131" s="1098"/>
      <c r="AR131" s="1098"/>
      <c r="AS131" s="1098"/>
      <c r="AT131" s="1099"/>
      <c r="AU131" s="215"/>
      <c r="AV131" s="215"/>
      <c r="AW131" s="215"/>
      <c r="AX131" s="1070" t="s">
        <v>473</v>
      </c>
      <c r="AY131" s="727"/>
      <c r="AZ131" s="727"/>
      <c r="BA131" s="727"/>
      <c r="BB131" s="727"/>
      <c r="BC131" s="727"/>
      <c r="BD131" s="727"/>
      <c r="BE131" s="1029"/>
      <c r="BF131" s="1071">
        <v>8.6999999999999993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8.1683970000000006</v>
      </c>
      <c r="AB132" s="1084"/>
      <c r="AC132" s="1084"/>
      <c r="AD132" s="1084"/>
      <c r="AE132" s="1085"/>
      <c r="AF132" s="1086">
        <v>5.7022409999999999</v>
      </c>
      <c r="AG132" s="1084"/>
      <c r="AH132" s="1084"/>
      <c r="AI132" s="1084"/>
      <c r="AJ132" s="1085"/>
      <c r="AK132" s="1086">
        <v>7.7848610000000003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8</v>
      </c>
      <c r="AB133" s="1067"/>
      <c r="AC133" s="1067"/>
      <c r="AD133" s="1067"/>
      <c r="AE133" s="1068"/>
      <c r="AF133" s="1066">
        <v>7.3</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EEYDt1s8helBHb3hj5EqkBPtvV+ntOwJ6e3O7D0T4fCWuaA5FAE3824hjQI4wSFg9sC4nkFgqvY//CMjHWSuQ==" saltValue="ySJF1Jrv9cYgCDVFCFvM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3" zoomScaleNormal="85" zoomScaleSheetLayoutView="100" workbookViewId="0">
      <selection activeCell="DJ9" sqref="DJ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FHwLMM7lF39xZMNL3RQWSACaKcJZRqYKDhqhxH+TJ2bpyqpEm+l0gRaTOzUR1ELmYUZMJ1uaVAiumOvTwoMmw==" saltValue="ymB0Ia+gnm+pwg7/Axo5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bGLRWpbMz+Pk3bO6O0MjIoT96FFx0EzJhzJf4H8sDj3OAfIZeEr5T4tTCIjxB2/pCoFRCsKPgF/GHkE/P6Dnw==" saltValue="bMrNJLIDDzK1xEz+xHtN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9"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802309</v>
      </c>
      <c r="AP9" s="262">
        <v>303675</v>
      </c>
      <c r="AQ9" s="263">
        <v>263788</v>
      </c>
      <c r="AR9" s="264">
        <v>15.1</v>
      </c>
    </row>
    <row r="10" spans="1:46" ht="13.5" customHeight="1" x14ac:dyDescent="0.15">
      <c r="A10" s="247"/>
      <c r="AK10" s="1103" t="s">
        <v>486</v>
      </c>
      <c r="AL10" s="1104"/>
      <c r="AM10" s="1104"/>
      <c r="AN10" s="1105"/>
      <c r="AO10" s="265">
        <v>130480</v>
      </c>
      <c r="AP10" s="265">
        <v>49387</v>
      </c>
      <c r="AQ10" s="266">
        <v>39680</v>
      </c>
      <c r="AR10" s="267">
        <v>24.5</v>
      </c>
    </row>
    <row r="11" spans="1:46" ht="13.5" customHeight="1" x14ac:dyDescent="0.15">
      <c r="A11" s="247"/>
      <c r="AK11" s="1103" t="s">
        <v>487</v>
      </c>
      <c r="AL11" s="1104"/>
      <c r="AM11" s="1104"/>
      <c r="AN11" s="1105"/>
      <c r="AO11" s="265" t="s">
        <v>488</v>
      </c>
      <c r="AP11" s="265" t="s">
        <v>488</v>
      </c>
      <c r="AQ11" s="266">
        <v>4557</v>
      </c>
      <c r="AR11" s="267" t="s">
        <v>488</v>
      </c>
    </row>
    <row r="12" spans="1:46" ht="13.5" customHeight="1" x14ac:dyDescent="0.15">
      <c r="A12" s="247"/>
      <c r="AK12" s="1103" t="s">
        <v>489</v>
      </c>
      <c r="AL12" s="1104"/>
      <c r="AM12" s="1104"/>
      <c r="AN12" s="1105"/>
      <c r="AO12" s="265" t="s">
        <v>488</v>
      </c>
      <c r="AP12" s="265" t="s">
        <v>488</v>
      </c>
      <c r="AQ12" s="266" t="s">
        <v>488</v>
      </c>
      <c r="AR12" s="267" t="s">
        <v>488</v>
      </c>
    </row>
    <row r="13" spans="1:46" ht="13.5" customHeight="1" x14ac:dyDescent="0.15">
      <c r="A13" s="247"/>
      <c r="AK13" s="1103" t="s">
        <v>490</v>
      </c>
      <c r="AL13" s="1104"/>
      <c r="AM13" s="1104"/>
      <c r="AN13" s="1105"/>
      <c r="AO13" s="265">
        <v>26616</v>
      </c>
      <c r="AP13" s="265">
        <v>10074</v>
      </c>
      <c r="AQ13" s="266">
        <v>12917</v>
      </c>
      <c r="AR13" s="267">
        <v>-22</v>
      </c>
    </row>
    <row r="14" spans="1:46" ht="13.5" customHeight="1" x14ac:dyDescent="0.15">
      <c r="A14" s="247"/>
      <c r="AK14" s="1103" t="s">
        <v>491</v>
      </c>
      <c r="AL14" s="1104"/>
      <c r="AM14" s="1104"/>
      <c r="AN14" s="1105"/>
      <c r="AO14" s="265">
        <v>10200</v>
      </c>
      <c r="AP14" s="265">
        <v>3861</v>
      </c>
      <c r="AQ14" s="266">
        <v>4746</v>
      </c>
      <c r="AR14" s="267">
        <v>-18.600000000000001</v>
      </c>
    </row>
    <row r="15" spans="1:46" ht="13.5" customHeight="1" x14ac:dyDescent="0.15">
      <c r="A15" s="247"/>
      <c r="AK15" s="1106" t="s">
        <v>492</v>
      </c>
      <c r="AL15" s="1107"/>
      <c r="AM15" s="1107"/>
      <c r="AN15" s="1108"/>
      <c r="AO15" s="265">
        <v>-27866</v>
      </c>
      <c r="AP15" s="265">
        <v>-10547</v>
      </c>
      <c r="AQ15" s="266">
        <v>-12765</v>
      </c>
      <c r="AR15" s="267">
        <v>-17.399999999999999</v>
      </c>
    </row>
    <row r="16" spans="1:46" x14ac:dyDescent="0.15">
      <c r="A16" s="247"/>
      <c r="AK16" s="1106" t="s">
        <v>177</v>
      </c>
      <c r="AL16" s="1107"/>
      <c r="AM16" s="1107"/>
      <c r="AN16" s="1108"/>
      <c r="AO16" s="265">
        <v>941739</v>
      </c>
      <c r="AP16" s="265">
        <v>356449</v>
      </c>
      <c r="AQ16" s="266">
        <v>312922</v>
      </c>
      <c r="AR16" s="267">
        <v>13.9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27.25</v>
      </c>
      <c r="AP21" s="278">
        <v>24.75</v>
      </c>
      <c r="AQ21" s="279">
        <v>2.5</v>
      </c>
      <c r="AS21" s="280"/>
      <c r="AT21" s="276"/>
    </row>
    <row r="22" spans="1:46" s="248" customFormat="1" x14ac:dyDescent="0.15">
      <c r="A22" s="276"/>
      <c r="AK22" s="1109" t="s">
        <v>498</v>
      </c>
      <c r="AL22" s="1110"/>
      <c r="AM22" s="1110"/>
      <c r="AN22" s="1111"/>
      <c r="AO22" s="281">
        <v>97.2</v>
      </c>
      <c r="AP22" s="282">
        <v>95.6</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445060</v>
      </c>
      <c r="AP32" s="291">
        <v>168456</v>
      </c>
      <c r="AQ32" s="292">
        <v>170896</v>
      </c>
      <c r="AR32" s="293">
        <v>-1.4</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v>5</v>
      </c>
      <c r="AR34" s="293" t="s">
        <v>488</v>
      </c>
    </row>
    <row r="35" spans="1:46" ht="27" customHeight="1" x14ac:dyDescent="0.15">
      <c r="A35" s="247"/>
      <c r="AK35" s="1117" t="s">
        <v>505</v>
      </c>
      <c r="AL35" s="1118"/>
      <c r="AM35" s="1118"/>
      <c r="AN35" s="1119"/>
      <c r="AO35" s="291">
        <v>278981</v>
      </c>
      <c r="AP35" s="291">
        <v>105595</v>
      </c>
      <c r="AQ35" s="292">
        <v>33138</v>
      </c>
      <c r="AR35" s="293">
        <v>218.7</v>
      </c>
    </row>
    <row r="36" spans="1:46" ht="27" customHeight="1" x14ac:dyDescent="0.15">
      <c r="A36" s="247"/>
      <c r="AK36" s="1117" t="s">
        <v>506</v>
      </c>
      <c r="AL36" s="1118"/>
      <c r="AM36" s="1118"/>
      <c r="AN36" s="1119"/>
      <c r="AO36" s="291" t="s">
        <v>488</v>
      </c>
      <c r="AP36" s="291" t="s">
        <v>488</v>
      </c>
      <c r="AQ36" s="292">
        <v>2943</v>
      </c>
      <c r="AR36" s="293" t="s">
        <v>488</v>
      </c>
    </row>
    <row r="37" spans="1:46" ht="13.5" customHeight="1" x14ac:dyDescent="0.15">
      <c r="A37" s="247"/>
      <c r="AK37" s="1117" t="s">
        <v>507</v>
      </c>
      <c r="AL37" s="1118"/>
      <c r="AM37" s="1118"/>
      <c r="AN37" s="1119"/>
      <c r="AO37" s="291">
        <v>10142</v>
      </c>
      <c r="AP37" s="291">
        <v>3839</v>
      </c>
      <c r="AQ37" s="292">
        <v>1487</v>
      </c>
      <c r="AR37" s="293">
        <v>158.19999999999999</v>
      </c>
    </row>
    <row r="38" spans="1:46" ht="27" customHeight="1" x14ac:dyDescent="0.15">
      <c r="A38" s="247"/>
      <c r="AK38" s="1120" t="s">
        <v>508</v>
      </c>
      <c r="AL38" s="1121"/>
      <c r="AM38" s="1121"/>
      <c r="AN38" s="1122"/>
      <c r="AO38" s="294">
        <v>1705</v>
      </c>
      <c r="AP38" s="294">
        <v>645</v>
      </c>
      <c r="AQ38" s="295">
        <v>60</v>
      </c>
      <c r="AR38" s="283">
        <v>975</v>
      </c>
      <c r="AS38" s="290"/>
    </row>
    <row r="39" spans="1:46" x14ac:dyDescent="0.15">
      <c r="A39" s="247"/>
      <c r="AK39" s="1120" t="s">
        <v>509</v>
      </c>
      <c r="AL39" s="1121"/>
      <c r="AM39" s="1121"/>
      <c r="AN39" s="1122"/>
      <c r="AO39" s="291">
        <v>-76158</v>
      </c>
      <c r="AP39" s="291">
        <v>-28826</v>
      </c>
      <c r="AQ39" s="292">
        <v>-8408</v>
      </c>
      <c r="AR39" s="293">
        <v>242.8</v>
      </c>
      <c r="AS39" s="290"/>
    </row>
    <row r="40" spans="1:46" ht="27" customHeight="1" x14ac:dyDescent="0.15">
      <c r="A40" s="247"/>
      <c r="AK40" s="1117" t="s">
        <v>510</v>
      </c>
      <c r="AL40" s="1118"/>
      <c r="AM40" s="1118"/>
      <c r="AN40" s="1119"/>
      <c r="AO40" s="291">
        <v>-452419</v>
      </c>
      <c r="AP40" s="291">
        <v>-171241</v>
      </c>
      <c r="AQ40" s="292">
        <v>-141122</v>
      </c>
      <c r="AR40" s="293">
        <v>21.3</v>
      </c>
      <c r="AS40" s="290"/>
    </row>
    <row r="41" spans="1:46" x14ac:dyDescent="0.15">
      <c r="A41" s="247"/>
      <c r="AK41" s="1123" t="s">
        <v>287</v>
      </c>
      <c r="AL41" s="1124"/>
      <c r="AM41" s="1124"/>
      <c r="AN41" s="1125"/>
      <c r="AO41" s="291">
        <v>207311</v>
      </c>
      <c r="AP41" s="291">
        <v>78467</v>
      </c>
      <c r="AQ41" s="292">
        <v>59000</v>
      </c>
      <c r="AR41" s="293">
        <v>33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437573</v>
      </c>
      <c r="AN51" s="313">
        <v>147182</v>
      </c>
      <c r="AO51" s="314">
        <v>29.1</v>
      </c>
      <c r="AP51" s="315">
        <v>301035</v>
      </c>
      <c r="AQ51" s="316">
        <v>12.2</v>
      </c>
      <c r="AR51" s="317">
        <v>16.899999999999999</v>
      </c>
    </row>
    <row r="52" spans="1:44" x14ac:dyDescent="0.15">
      <c r="A52" s="247"/>
      <c r="AK52" s="318"/>
      <c r="AL52" s="319" t="s">
        <v>520</v>
      </c>
      <c r="AM52" s="320">
        <v>242472</v>
      </c>
      <c r="AN52" s="321">
        <v>81558</v>
      </c>
      <c r="AO52" s="322">
        <v>82.1</v>
      </c>
      <c r="AP52" s="323">
        <v>154376</v>
      </c>
      <c r="AQ52" s="324">
        <v>29.1</v>
      </c>
      <c r="AR52" s="325">
        <v>53</v>
      </c>
    </row>
    <row r="53" spans="1:44" x14ac:dyDescent="0.15">
      <c r="A53" s="247"/>
      <c r="AK53" s="303" t="s">
        <v>521</v>
      </c>
      <c r="AL53" s="304"/>
      <c r="AM53" s="312">
        <v>372734</v>
      </c>
      <c r="AN53" s="313">
        <v>128929</v>
      </c>
      <c r="AO53" s="314">
        <v>-12.4</v>
      </c>
      <c r="AP53" s="315">
        <v>277467</v>
      </c>
      <c r="AQ53" s="316">
        <v>-7.8</v>
      </c>
      <c r="AR53" s="317">
        <v>-4.5999999999999996</v>
      </c>
    </row>
    <row r="54" spans="1:44" x14ac:dyDescent="0.15">
      <c r="A54" s="247"/>
      <c r="AK54" s="318"/>
      <c r="AL54" s="319" t="s">
        <v>520</v>
      </c>
      <c r="AM54" s="320">
        <v>107511</v>
      </c>
      <c r="AN54" s="321">
        <v>37188</v>
      </c>
      <c r="AO54" s="322">
        <v>-54.4</v>
      </c>
      <c r="AP54" s="323">
        <v>128378</v>
      </c>
      <c r="AQ54" s="324">
        <v>-16.8</v>
      </c>
      <c r="AR54" s="325">
        <v>-37.6</v>
      </c>
    </row>
    <row r="55" spans="1:44" x14ac:dyDescent="0.15">
      <c r="A55" s="247"/>
      <c r="AK55" s="303" t="s">
        <v>522</v>
      </c>
      <c r="AL55" s="304"/>
      <c r="AM55" s="312">
        <v>875023</v>
      </c>
      <c r="AN55" s="313">
        <v>310953</v>
      </c>
      <c r="AO55" s="314">
        <v>141.19999999999999</v>
      </c>
      <c r="AP55" s="315">
        <v>282256</v>
      </c>
      <c r="AQ55" s="316">
        <v>1.7</v>
      </c>
      <c r="AR55" s="317">
        <v>139.5</v>
      </c>
    </row>
    <row r="56" spans="1:44" x14ac:dyDescent="0.15">
      <c r="A56" s="247"/>
      <c r="AK56" s="318"/>
      <c r="AL56" s="319" t="s">
        <v>520</v>
      </c>
      <c r="AM56" s="320">
        <v>520230</v>
      </c>
      <c r="AN56" s="321">
        <v>184872</v>
      </c>
      <c r="AO56" s="322">
        <v>397.1</v>
      </c>
      <c r="AP56" s="323">
        <v>145453</v>
      </c>
      <c r="AQ56" s="324">
        <v>13.3</v>
      </c>
      <c r="AR56" s="325">
        <v>383.8</v>
      </c>
    </row>
    <row r="57" spans="1:44" x14ac:dyDescent="0.15">
      <c r="A57" s="247"/>
      <c r="AK57" s="303" t="s">
        <v>523</v>
      </c>
      <c r="AL57" s="304"/>
      <c r="AM57" s="312">
        <v>348457</v>
      </c>
      <c r="AN57" s="313">
        <v>127546</v>
      </c>
      <c r="AO57" s="314">
        <v>-59</v>
      </c>
      <c r="AP57" s="315">
        <v>295341</v>
      </c>
      <c r="AQ57" s="316">
        <v>4.5999999999999996</v>
      </c>
      <c r="AR57" s="317">
        <v>-63.6</v>
      </c>
    </row>
    <row r="58" spans="1:44" x14ac:dyDescent="0.15">
      <c r="A58" s="247"/>
      <c r="AK58" s="318"/>
      <c r="AL58" s="319" t="s">
        <v>520</v>
      </c>
      <c r="AM58" s="320">
        <v>57338</v>
      </c>
      <c r="AN58" s="321">
        <v>20988</v>
      </c>
      <c r="AO58" s="322">
        <v>-88.6</v>
      </c>
      <c r="AP58" s="323">
        <v>137402</v>
      </c>
      <c r="AQ58" s="324">
        <v>-5.5</v>
      </c>
      <c r="AR58" s="325">
        <v>-83.1</v>
      </c>
    </row>
    <row r="59" spans="1:44" x14ac:dyDescent="0.15">
      <c r="A59" s="247"/>
      <c r="AK59" s="303" t="s">
        <v>524</v>
      </c>
      <c r="AL59" s="304"/>
      <c r="AM59" s="312">
        <v>569684</v>
      </c>
      <c r="AN59" s="313">
        <v>215626</v>
      </c>
      <c r="AO59" s="314">
        <v>69.099999999999994</v>
      </c>
      <c r="AP59" s="315">
        <v>292845</v>
      </c>
      <c r="AQ59" s="316">
        <v>-0.8</v>
      </c>
      <c r="AR59" s="317">
        <v>69.900000000000006</v>
      </c>
    </row>
    <row r="60" spans="1:44" x14ac:dyDescent="0.15">
      <c r="A60" s="247"/>
      <c r="AK60" s="318"/>
      <c r="AL60" s="319" t="s">
        <v>520</v>
      </c>
      <c r="AM60" s="320">
        <v>79915</v>
      </c>
      <c r="AN60" s="321">
        <v>30248</v>
      </c>
      <c r="AO60" s="322">
        <v>44.1</v>
      </c>
      <c r="AP60" s="323">
        <v>143187</v>
      </c>
      <c r="AQ60" s="324">
        <v>4.2</v>
      </c>
      <c r="AR60" s="325">
        <v>39.9</v>
      </c>
    </row>
    <row r="61" spans="1:44" x14ac:dyDescent="0.15">
      <c r="A61" s="247"/>
      <c r="AK61" s="303" t="s">
        <v>525</v>
      </c>
      <c r="AL61" s="326"/>
      <c r="AM61" s="312">
        <v>520694</v>
      </c>
      <c r="AN61" s="313">
        <v>186047</v>
      </c>
      <c r="AO61" s="314">
        <v>33.6</v>
      </c>
      <c r="AP61" s="315">
        <v>289789</v>
      </c>
      <c r="AQ61" s="327">
        <v>2</v>
      </c>
      <c r="AR61" s="317">
        <v>31.6</v>
      </c>
    </row>
    <row r="62" spans="1:44" x14ac:dyDescent="0.15">
      <c r="A62" s="247"/>
      <c r="AK62" s="318"/>
      <c r="AL62" s="319" t="s">
        <v>520</v>
      </c>
      <c r="AM62" s="320">
        <v>201493</v>
      </c>
      <c r="AN62" s="321">
        <v>70971</v>
      </c>
      <c r="AO62" s="322">
        <v>76.099999999999994</v>
      </c>
      <c r="AP62" s="323">
        <v>141759</v>
      </c>
      <c r="AQ62" s="324">
        <v>4.9000000000000004</v>
      </c>
      <c r="AR62" s="325">
        <v>71.2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bwyHOOBNGHjr46yzkqkf6bqeXRvheIc1C8HZGBvhpcVCCj6w9hwxbzq/xuSIHt8HzperE4NPOot4OpJLk36Dw==" saltValue="ojsXBJ+Iw/4sMe1ly5wV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79" zoomScaleNormal="100" zoomScaleSheetLayoutView="55" workbookViewId="0">
      <selection activeCell="BJ87" sqref="BJ8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SbaAlVoG8ONxB7QW28yodehrQVpV7gUtXuBDNalFWhNQrEdQPHwTR19gXQrEspf6rCtepNfHGFQR4Pb+emnAzg==" saltValue="UUMs7+cuyVMql96Z3c2t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64"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93u587fhRAn+KV/RWhipRgi9TU4FuZXFQEYMDbGVBCDv/Rsbj2mZHT3o05c4DA28gs0TLRhIg3UdC4Wo+0MJ3Q==" saltValue="GfERKE39bFlKfpui/QA4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22.55</v>
      </c>
      <c r="G47" s="12">
        <v>21.17</v>
      </c>
      <c r="H47" s="12">
        <v>22.78</v>
      </c>
      <c r="I47" s="12">
        <v>23.39</v>
      </c>
      <c r="J47" s="13">
        <v>21.59</v>
      </c>
    </row>
    <row r="48" spans="2:10" ht="57.75" customHeight="1" x14ac:dyDescent="0.15">
      <c r="B48" s="14"/>
      <c r="C48" s="1128" t="s">
        <v>4</v>
      </c>
      <c r="D48" s="1128"/>
      <c r="E48" s="1129"/>
      <c r="F48" s="15">
        <v>2.56</v>
      </c>
      <c r="G48" s="16">
        <v>10.96</v>
      </c>
      <c r="H48" s="16">
        <v>3.71</v>
      </c>
      <c r="I48" s="16">
        <v>2.36</v>
      </c>
      <c r="J48" s="17">
        <v>2.68</v>
      </c>
    </row>
    <row r="49" spans="2:10" ht="57.75" customHeight="1" thickBot="1" x14ac:dyDescent="0.2">
      <c r="B49" s="18"/>
      <c r="C49" s="1130" t="s">
        <v>5</v>
      </c>
      <c r="D49" s="1130"/>
      <c r="E49" s="1131"/>
      <c r="F49" s="19" t="s">
        <v>532</v>
      </c>
      <c r="G49" s="20">
        <v>8.5500000000000007</v>
      </c>
      <c r="H49" s="20" t="s">
        <v>533</v>
      </c>
      <c r="I49" s="20" t="s">
        <v>534</v>
      </c>
      <c r="J49" s="21" t="s">
        <v>535</v>
      </c>
    </row>
    <row r="50" spans="2:10" x14ac:dyDescent="0.15"/>
  </sheetData>
  <sheetProtection algorithmName="SHA-512" hashValue="ycr9mIpq9bgbK5MhrkbsYQEASdIVUyAFMqAuscaHMTjc993WFt6nO4xlPfb9E7uW7vMNRXjImOlvi/W1V8xnNw==" saltValue="tMFd1s34ADxvON2AXxaK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R5-007</cp:lastModifiedBy>
  <dcterms:created xsi:type="dcterms:W3CDTF">2026-02-23T04:10:09Z</dcterms:created>
  <dcterms:modified xsi:type="dcterms:W3CDTF">2026-03-11T07:56:20Z</dcterms:modified>
  <cp:category/>
</cp:coreProperties>
</file>